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563" activeTab="0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'Calidda'!$A$1:$BF$56</definedName>
    <definedName name="_xlnm.Print_Area" localSheetId="1">'Contugas'!$A$1:$BR$64</definedName>
    <definedName name="_xlnm.Print_Area" localSheetId="3">'PetroPeru'!$A$1:$BG$64</definedName>
    <definedName name="_xlnm.Print_Area" localSheetId="2">'Quavii'!$A$1:$BG$74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<sst xmlns="http://schemas.openxmlformats.org/spreadsheetml/2006/main" count="266" uniqueCount="96">
  <si>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</si>
  <si>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</si>
  <si>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</si>
  <si>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</si>
  <si>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</si>
  <si>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</si>
  <si>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</si>
  <si>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</si>
  <si>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</si>
  <si>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</si>
  <si>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</si>
  <si>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</si>
  <si>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</si>
  <si>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</si>
  <si>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</si>
  <si>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</si>
  <si>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</si>
  <si>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</si>
  <si>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</si>
  <si>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</si>
  <si>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</si>
  <si>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</si>
  <si>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</si>
  <si>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</si>
  <si>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</si>
  <si>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</si>
  <si>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</si>
  <si>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</si>
  <si>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</si>
  <si>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</si>
  <si>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</si>
  <si>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</si>
  <si>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</si>
  <si>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</si>
  <si>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</si>
  <si>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</si>
  <si>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</si>
  <si>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</si>
  <si>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</si>
  <si>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</si>
  <si>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</si>
  <si>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</si>
  <si>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</si>
  <si>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</si>
  <si>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</si>
  <si>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</si>
  <si>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</si>
  <si>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</si>
  <si>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</si>
  <si>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</si>
  <si>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</si>
  <si>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</si>
  <si>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</si>
  <si>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</si>
  <si>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</si>
  <si>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</si>
  <si>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</si>
  <si>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</si>
  <si>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</si>
  <si>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</si>
  <si>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</si>
  <si>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</si>
  <si>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</si>
  <si>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</si>
  <si>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</si>
  <si>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</si>
  <si>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</si>
  <si>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</si>
  <si>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</si>
  <si>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</si>
  <si>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</si>
  <si>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</si>
  <si>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</si>
  <si>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</si>
  <si>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</si>
  <si>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</si>
  <si>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</si>
  <si>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</si>
  <si>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</si>
  <si>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</si>
  <si>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</si>
  <si>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</si>
  <si>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</si>
  <si>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</si>
  <si>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</si>
  <si>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</si>
  <si>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</si>
  <si>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</si>
  <si>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</si>
  <si>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</si>
  <si>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</si>
  <si>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</si>
  <si>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</si>
  <si>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</si>
  <si>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</si>
  <si>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31.08.22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</si>
</sst>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3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4" fillId="24" borderId="0" xfId="94" applyFont="1" applyFill="1" applyBorder="1">
      <alignment/>
      <protection/>
    </xf>
    <xf numFmtId="17" fontId="35" fillId="26" borderId="10" xfId="94" applyNumberFormat="1" applyFont="1" applyFill="1" applyBorder="1" applyAlignment="1" quotePrefix="1">
      <alignment horizontal="center" vertical="center" wrapText="1"/>
      <protection/>
    </xf>
    <xf numFmtId="17" fontId="35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5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5" fillId="26" borderId="10" xfId="94" applyFont="1" applyFill="1" applyBorder="1" applyAlignment="1">
      <alignment vertical="center"/>
      <protection/>
    </xf>
    <xf numFmtId="3" fontId="35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6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5" fillId="26" borderId="15" xfId="94" applyFont="1" applyFill="1" applyBorder="1" applyAlignment="1">
      <alignment vertical="center"/>
      <protection/>
    </xf>
    <xf numFmtId="17" fontId="35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5" fillId="26" borderId="10" xfId="94" applyNumberFormat="1" applyFont="1" applyFill="1" applyBorder="1" applyAlignment="1">
      <alignment horizontal="center"/>
      <protection/>
    </xf>
    <xf numFmtId="3" fontId="35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5" fillId="26" borderId="22" xfId="94" applyFont="1" applyFill="1" applyBorder="1" applyAlignment="1">
      <alignment horizontal="center" vertical="center"/>
      <protection/>
    </xf>
    <xf numFmtId="0" fontId="35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185" fontId="37" fillId="0" borderId="0" xfId="0" applyNumberFormat="1" applyFont="1" applyAlignment="1">
      <alignment/>
    </xf>
    <xf numFmtId="0" fontId="21" fillId="25" borderId="1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35" fillId="26" borderId="17" xfId="94" applyFont="1" applyFill="1" applyBorder="1" applyAlignment="1">
      <alignment horizontal="center" vertical="center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1" xfId="94" applyFont="1" applyFill="1" applyBorder="1" applyAlignment="1">
      <alignment horizontal="center" vertical="center" wrapText="1"/>
      <protection/>
    </xf>
    <xf numFmtId="0" fontId="36" fillId="24" borderId="0" xfId="94" applyFont="1" applyFill="1" applyAlignment="1">
      <alignment horizontal="center" vertical="center"/>
      <protection/>
    </xf>
    <xf numFmtId="0" fontId="35" fillId="26" borderId="23" xfId="94" applyFont="1" applyFill="1" applyBorder="1" applyAlignment="1">
      <alignment horizontal="center" vertical="center" wrapText="1"/>
      <protection/>
    </xf>
    <xf numFmtId="0" fontId="35" fillId="26" borderId="32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35" fillId="26" borderId="34" xfId="94" applyFont="1" applyFill="1" applyBorder="1" applyAlignment="1">
      <alignment horizontal="center" vertical="center" wrapText="1"/>
      <protection/>
    </xf>
    <xf numFmtId="0" fontId="35" fillId="26" borderId="35" xfId="94" applyFont="1" applyFill="1" applyBorder="1" applyAlignment="1">
      <alignment horizontal="center" vertical="center" wrapText="1"/>
      <protection/>
    </xf>
    <xf numFmtId="0" fontId="35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14300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143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143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143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143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14300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143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14300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143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143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143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143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143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14300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14300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790575</xdr:colOff>
      <xdr:row>22</xdr:row>
      <xdr:rowOff>9525</xdr:rowOff>
    </xdr:from>
    <xdr:ext cx="2974657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4152900" y="4324350"/>
          <a:ext cx="2974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7515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3362325" y="3981450"/>
          <a:ext cx="2977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8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419100</xdr:colOff>
      <xdr:row>9</xdr:row>
      <xdr:rowOff>114300</xdr:rowOff>
    </xdr:from>
    <xdr:ext cx="27203400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876550" y="1781175"/>
          <a:ext cx="27203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66675</xdr:rowOff>
    </xdr:from>
    <xdr:ext cx="27470100" cy="104775"/>
    <xdr:sp fLocksText="0"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27470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581025</xdr:colOff>
      <xdr:row>9</xdr:row>
      <xdr:rowOff>114300</xdr:rowOff>
    </xdr:from>
    <xdr:ext cx="26727150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3038475" y="1781175"/>
          <a:ext cx="2672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32</xdr:row>
      <xdr:rowOff>57150</xdr:rowOff>
    </xdr:from>
    <xdr:ext cx="26727150" cy="114300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6610350"/>
          <a:ext cx="2672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41325" cy="66675"/>
    <xdr:sp fLocksText="0">
      <xdr:nvSpPr>
        <xdr:cNvPr id="28" name="Text Box 3"/>
        <xdr:cNvSpPr txBox="1">
          <a:spLocks noChangeArrowheads="1"/>
        </xdr:cNvSpPr>
      </xdr:nvSpPr>
      <xdr:spPr>
        <a:xfrm>
          <a:off x="3086100" y="1828800"/>
          <a:ext cx="25841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07825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3390900" y="857250"/>
          <a:ext cx="24507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771525</xdr:colOff>
      <xdr:row>10</xdr:row>
      <xdr:rowOff>9525</xdr:rowOff>
    </xdr:from>
    <xdr:ext cx="23926800" cy="66675"/>
    <xdr:sp fLocksText="0">
      <xdr:nvSpPr>
        <xdr:cNvPr id="38" name="Text Box 3"/>
        <xdr:cNvSpPr txBox="1">
          <a:spLocks noChangeArrowheads="1"/>
        </xdr:cNvSpPr>
      </xdr:nvSpPr>
      <xdr:spPr>
        <a:xfrm>
          <a:off x="5038725" y="1838325"/>
          <a:ext cx="23926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4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381000</xdr:colOff>
      <xdr:row>41</xdr:row>
      <xdr:rowOff>676275</xdr:rowOff>
    </xdr:from>
    <xdr:ext cx="4756785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38450" y="9705975"/>
          <a:ext cx="47567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381000</xdr:colOff>
      <xdr:row>8</xdr:row>
      <xdr:rowOff>85725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8039100" y="15906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190500</xdr:colOff>
      <xdr:row>32</xdr:row>
      <xdr:rowOff>19050</xdr:rowOff>
    </xdr:from>
    <xdr:ext cx="2723197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4381500" y="6572250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84250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2228850" y="6296025"/>
          <a:ext cx="2638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E56"/>
  <sheetViews>
    <sheetView showGridLines="0" tabSelected="1" view="pageBreakPreview" zoomScale="73" zoomScaleNormal="73" zoomScaleSheetLayoutView="73" zoomScalePageLayoutView="40" workbookViewId="0" topLeftCell="A1">
      <selection activeCell="AV18" sqref="AV18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42" width="12.140625" style="1" bestFit="1" customWidth="1"/>
    <col min="43" max="44" width="11.421875" style="1" customWidth="1"/>
    <col min="45" max="45" width="12.140625" style="1" bestFit="1" customWidth="1"/>
    <col min="46" max="49" width="12.421875" style="1" bestFit="1" customWidth="1"/>
    <col min="50" max="50" width="12.140625" style="1" bestFit="1" customWidth="1"/>
    <col min="51" max="53" width="12.421875" style="1" bestFit="1" customWidth="1"/>
    <col min="54" max="54" width="11.7109375" style="1" bestFit="1" customWidth="1"/>
    <col min="55" max="55" width="12.140625" style="1" bestFit="1" customWidth="1"/>
    <col min="56" max="56" width="12.421875" style="1" bestFit="1" customWidth="1"/>
    <col min="57" max="57" width="13.140625" style="1" customWidth="1"/>
    <col min="58" max="16384" width="11.421875" style="1" customWidth="1"/>
  </cols>
  <sheetData>
    <row r="1" spans="2:54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5" t="s">
        <v>1</v>
      </c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2:54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24" t="s">
        <v>49</v>
      </c>
      <c r="AD2" s="75" t="s">
        <v>95</v>
      </c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7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  <c r="AZ11" s="7">
        <v>44621</v>
      </c>
      <c r="BA11" s="7">
        <v>44652</v>
      </c>
      <c r="BB11" s="7">
        <v>44682</v>
      </c>
      <c r="BC11" s="7">
        <v>44713</v>
      </c>
      <c r="BD11" s="7">
        <v>44743</v>
      </c>
      <c r="BE11" s="7">
        <v>44774</v>
      </c>
    </row>
    <row r="12" spans="1:57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14234.608603399993</v>
      </c>
      <c r="AZ12" s="10">
        <v>14937.199102564504</v>
      </c>
      <c r="BA12" s="10">
        <v>15251.63950431999</v>
      </c>
      <c r="BB12" s="10">
        <v>16196.949955832253</v>
      </c>
      <c r="BC12" s="10">
        <v>17461.171055019993</v>
      </c>
      <c r="BD12" s="10">
        <v>17346.37279073867</v>
      </c>
      <c r="BE12" s="10">
        <v>16328.31368660942</v>
      </c>
    </row>
    <row r="13" spans="1:57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4475.09747482857</v>
      </c>
      <c r="AZ13" s="10">
        <v>4444.794697554837</v>
      </c>
      <c r="BA13" s="10">
        <v>4466.889372633335</v>
      </c>
      <c r="BB13" s="10">
        <v>4790.892985332252</v>
      </c>
      <c r="BC13" s="10">
        <v>5009.637131476667</v>
      </c>
      <c r="BD13" s="10">
        <v>5034.77607410968</v>
      </c>
      <c r="BE13" s="10">
        <v>4627.478704827678</v>
      </c>
    </row>
    <row r="14" spans="1:57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 aca="true" t="shared" si="4" ref="AU14:BE14">+SUM(AU15:AU16)</f>
        <v>5395.7492262516125</v>
      </c>
      <c r="AV14" s="10">
        <f t="shared" si="4"/>
        <v>5279.386404303326</v>
      </c>
      <c r="AW14" s="10">
        <f t="shared" si="4"/>
        <v>5187.676350009675</v>
      </c>
      <c r="AX14" s="10">
        <f t="shared" si="4"/>
        <v>4469.057681125807</v>
      </c>
      <c r="AY14" s="10">
        <f t="shared" si="4"/>
        <v>5054.93116944643</v>
      </c>
      <c r="AZ14" s="10">
        <f t="shared" si="4"/>
        <v>5177.716036241942</v>
      </c>
      <c r="BA14" s="10">
        <f t="shared" si="4"/>
        <v>5293.642151273333</v>
      </c>
      <c r="BB14" s="10">
        <f t="shared" si="4"/>
        <v>5756.5772109870995</v>
      </c>
      <c r="BC14" s="10">
        <f t="shared" si="4"/>
        <v>5778.229266340002</v>
      </c>
      <c r="BD14" s="10">
        <f t="shared" si="4"/>
        <v>5694.753252306452</v>
      </c>
      <c r="BE14" s="10">
        <f t="shared" si="4"/>
        <v>5716.14844398762</v>
      </c>
    </row>
    <row r="15" spans="1:57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3244.014807253573</v>
      </c>
      <c r="AZ15" s="20">
        <v>3244.165406745166</v>
      </c>
      <c r="BA15" s="20">
        <v>3382.625504726667</v>
      </c>
      <c r="BB15" s="20">
        <v>3526.246040854841</v>
      </c>
      <c r="BC15" s="20">
        <v>3565.3868155900013</v>
      </c>
      <c r="BD15" s="20">
        <v>3702.238290212903</v>
      </c>
      <c r="BE15" s="20">
        <v>3358.5509218940724</v>
      </c>
    </row>
    <row r="16" spans="1:57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1810.9163621928574</v>
      </c>
      <c r="AZ16" s="10">
        <v>1933.5506294967754</v>
      </c>
      <c r="BA16" s="10">
        <v>1911.0166465466664</v>
      </c>
      <c r="BB16" s="10">
        <v>2230.331170132258</v>
      </c>
      <c r="BC16" s="10">
        <v>2212.8424507500004</v>
      </c>
      <c r="BD16" s="10">
        <v>1992.5149620935488</v>
      </c>
      <c r="BE16" s="10">
        <v>2357.5975220935484</v>
      </c>
    </row>
    <row r="17" spans="1:57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29545.919419750015</v>
      </c>
      <c r="AZ17" s="10">
        <v>29863.18216543228</v>
      </c>
      <c r="BA17" s="10">
        <v>27665.065920223336</v>
      </c>
      <c r="BB17" s="10">
        <v>30241.290388767746</v>
      </c>
      <c r="BC17" s="10">
        <v>30352.82853605001</v>
      </c>
      <c r="BD17" s="10">
        <v>27176.78590105485</v>
      </c>
      <c r="BE17" s="10">
        <v>28862.885242248394</v>
      </c>
    </row>
    <row r="18" spans="1:57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31682.887791060715</v>
      </c>
      <c r="AZ18" s="10">
        <v>32229.801800041932</v>
      </c>
      <c r="BA18" s="10">
        <v>30072.51042782667</v>
      </c>
      <c r="BB18" s="10">
        <v>39225.42509592903</v>
      </c>
      <c r="BC18" s="10">
        <v>32998.30684878001</v>
      </c>
      <c r="BD18" s="10">
        <v>33736.0798229</v>
      </c>
      <c r="BE18" s="10">
        <v>31620.052277454844</v>
      </c>
    </row>
    <row r="19" spans="1:57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72687.68739840358</v>
      </c>
      <c r="AZ19" s="10">
        <v>77365.7492073871</v>
      </c>
      <c r="BA19" s="10">
        <v>69402.87379929666</v>
      </c>
      <c r="BB19" s="10">
        <v>82783.96248608388</v>
      </c>
      <c r="BC19" s="10">
        <v>90493.98548131</v>
      </c>
      <c r="BD19" s="10">
        <v>86535.65702689032</v>
      </c>
      <c r="BE19" s="10">
        <v>85261.4506740258</v>
      </c>
    </row>
    <row r="20" spans="1:57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60067.9944526786</v>
      </c>
      <c r="AZ20" s="10">
        <v>61754.68098399031</v>
      </c>
      <c r="BA20" s="10">
        <v>61204.90443774338</v>
      </c>
      <c r="BB20" s="10">
        <v>64071.4545382581</v>
      </c>
      <c r="BC20" s="10">
        <v>64403.45379693998</v>
      </c>
      <c r="BD20" s="10">
        <v>65003.36343758711</v>
      </c>
      <c r="BE20" s="10">
        <v>66202.49106306129</v>
      </c>
    </row>
    <row r="21" spans="1:57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310995.14411818935</v>
      </c>
      <c r="AZ21" s="10">
        <v>301640.7836457613</v>
      </c>
      <c r="BA21" s="10">
        <v>264996.06073822</v>
      </c>
      <c r="BB21" s="10">
        <v>371064.400966142</v>
      </c>
      <c r="BC21" s="10">
        <v>457048.2735263733</v>
      </c>
      <c r="BD21" s="10">
        <v>494237.6716542355</v>
      </c>
      <c r="BE21" s="10">
        <v>518620.4383390001</v>
      </c>
    </row>
    <row r="22" spans="1:57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402.41142656071435</v>
      </c>
      <c r="AZ22" s="10">
        <v>399.8152238087098</v>
      </c>
      <c r="BA22" s="10">
        <v>399.8152238087098</v>
      </c>
      <c r="BB22" s="10">
        <v>433.25387761612905</v>
      </c>
      <c r="BC22" s="10">
        <v>412.68925624333343</v>
      </c>
      <c r="BD22" s="10">
        <v>393.6931820096774</v>
      </c>
      <c r="BE22" s="10">
        <v>398.2796895612903</v>
      </c>
    </row>
    <row r="23" spans="1:57" ht="16.5" customHeight="1" thickBot="1">
      <c r="A23" s="15" t="s">
        <v>9</v>
      </c>
      <c r="B23" s="16">
        <f aca="true" t="shared" si="5" ref="B23:G23">+SUM(B12:B22)-B15-B16</f>
        <v>453011.21</v>
      </c>
      <c r="C23" s="16">
        <f t="shared" si="5"/>
        <v>383020.57000000007</v>
      </c>
      <c r="D23" s="16">
        <f t="shared" si="5"/>
        <v>472149.36999999994</v>
      </c>
      <c r="E23" s="16">
        <f t="shared" si="5"/>
        <v>445648.75</v>
      </c>
      <c r="F23" s="16">
        <f>+SUM(F12:F22)-F15-F16</f>
        <v>550329.4406508566</v>
      </c>
      <c r="G23" s="16">
        <f t="shared" si="5"/>
        <v>605362.3847159423</v>
      </c>
      <c r="H23" s="16">
        <f aca="true" t="shared" si="6" ref="H23:N23">+SUM(H12:H22)-H15-H16</f>
        <v>612806.9897908147</v>
      </c>
      <c r="I23" s="16">
        <f t="shared" si="6"/>
        <v>612848.598477615</v>
      </c>
      <c r="J23" s="16">
        <f t="shared" si="6"/>
        <v>667731.1171225187</v>
      </c>
      <c r="K23" s="16">
        <f t="shared" si="6"/>
        <v>580081.4652853088</v>
      </c>
      <c r="L23" s="16">
        <f t="shared" si="6"/>
        <v>531729.8440606169</v>
      </c>
      <c r="M23" s="16">
        <f t="shared" si="6"/>
        <v>604772.1869484845</v>
      </c>
      <c r="N23" s="16">
        <f t="shared" si="6"/>
        <v>523486.1772727817</v>
      </c>
      <c r="O23" s="16">
        <f aca="true" t="shared" si="7" ref="O23:U23">+SUM(O12:O22)-O15-O16</f>
        <v>432676.6207611186</v>
      </c>
      <c r="P23" s="16">
        <f t="shared" si="7"/>
        <v>475944.27983723057</v>
      </c>
      <c r="Q23" s="16">
        <f t="shared" si="7"/>
        <v>542859.1399999999</v>
      </c>
      <c r="R23" s="16">
        <f t="shared" si="7"/>
        <v>550618.6506257867</v>
      </c>
      <c r="S23" s="16">
        <f t="shared" si="7"/>
        <v>612482.7369121993</v>
      </c>
      <c r="T23" s="16">
        <f t="shared" si="7"/>
        <v>673731.0106034192</v>
      </c>
      <c r="U23" s="16">
        <f t="shared" si="7"/>
        <v>939668.3897837234</v>
      </c>
      <c r="V23" s="16">
        <f aca="true" t="shared" si="8" ref="V23:AB23">+SUM(V12:V22)-V15-V16</f>
        <v>684053.6904291599</v>
      </c>
      <c r="W23" s="16">
        <f t="shared" si="8"/>
        <v>666087.0410061253</v>
      </c>
      <c r="X23" s="16">
        <f t="shared" si="8"/>
        <v>580295.1601015208</v>
      </c>
      <c r="Y23" s="16">
        <f t="shared" si="8"/>
        <v>472646.4374189849</v>
      </c>
      <c r="Z23" s="16">
        <f t="shared" si="8"/>
        <v>470659.9075833757</v>
      </c>
      <c r="AA23" s="16">
        <f t="shared" si="8"/>
        <v>475527.468725386</v>
      </c>
      <c r="AB23" s="16">
        <f t="shared" si="8"/>
        <v>302408.23981663596</v>
      </c>
      <c r="AC23" s="16">
        <f aca="true" t="shared" si="9" ref="AC23:AH23">+SUM(AC12:AC22)-AC15-AC16</f>
        <v>103374.2538772456</v>
      </c>
      <c r="AD23" s="16">
        <f t="shared" si="9"/>
        <v>190939.8220674839</v>
      </c>
      <c r="AE23" s="16">
        <f t="shared" si="9"/>
        <v>428049.75059076346</v>
      </c>
      <c r="AF23" s="16">
        <f t="shared" si="9"/>
        <v>559423.8405885121</v>
      </c>
      <c r="AG23" s="16">
        <f t="shared" si="9"/>
        <v>623984.0838173426</v>
      </c>
      <c r="AH23" s="16">
        <f t="shared" si="9"/>
        <v>623731.5898959109</v>
      </c>
      <c r="AI23" s="16">
        <f aca="true" t="shared" si="10" ref="AI23:AN23">+SUM(AI12:AI22)-AI15-AI16</f>
        <v>638347.8265332024</v>
      </c>
      <c r="AJ23" s="16">
        <f t="shared" si="10"/>
        <v>697428.8070269142</v>
      </c>
      <c r="AK23" s="16">
        <f t="shared" si="10"/>
        <v>554193.685059719</v>
      </c>
      <c r="AL23" s="16">
        <f t="shared" si="10"/>
        <v>442497</v>
      </c>
      <c r="AM23" s="16">
        <f t="shared" si="10"/>
        <v>425084</v>
      </c>
      <c r="AN23" s="16">
        <f t="shared" si="10"/>
        <v>489799.30540760496</v>
      </c>
      <c r="AO23" s="16">
        <f aca="true" t="shared" si="11" ref="AO23:AT23">+SUM(AO12:AO22)-AO15-AO16</f>
        <v>423162.4307958397</v>
      </c>
      <c r="AP23" s="16">
        <f t="shared" si="11"/>
        <v>585886.4342387419</v>
      </c>
      <c r="AQ23" s="16">
        <f t="shared" si="11"/>
        <v>656171.4802735029</v>
      </c>
      <c r="AR23" s="16">
        <f t="shared" si="11"/>
        <v>671696.2914075612</v>
      </c>
      <c r="AS23" s="16">
        <f t="shared" si="11"/>
        <v>733278.9663829838</v>
      </c>
      <c r="AT23" s="16">
        <f t="shared" si="11"/>
        <v>748908.4166180732</v>
      </c>
      <c r="AU23" s="16">
        <f aca="true" t="shared" si="12" ref="AU23:BE23">+SUM(AU12:AU22)-AU15-AU16</f>
        <v>653031.5540664354</v>
      </c>
      <c r="AV23" s="16">
        <f t="shared" si="12"/>
        <v>641789.1938853898</v>
      </c>
      <c r="AW23" s="16">
        <f t="shared" si="12"/>
        <v>562479.5199878936</v>
      </c>
      <c r="AX23" s="16">
        <f t="shared" si="12"/>
        <v>533438.6392696677</v>
      </c>
      <c r="AY23" s="16">
        <f t="shared" si="12"/>
        <v>529146.681854318</v>
      </c>
      <c r="AZ23" s="16">
        <f t="shared" si="12"/>
        <v>527813.722862783</v>
      </c>
      <c r="BA23" s="16">
        <f t="shared" si="12"/>
        <v>478753.4015753454</v>
      </c>
      <c r="BB23" s="16">
        <f t="shared" si="12"/>
        <v>614564.2075049485</v>
      </c>
      <c r="BC23" s="16">
        <f t="shared" si="12"/>
        <v>703958.5748985334</v>
      </c>
      <c r="BD23" s="16">
        <f t="shared" si="12"/>
        <v>735159.1531418321</v>
      </c>
      <c r="BE23" s="16">
        <f t="shared" si="12"/>
        <v>757637.5381207765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7" ht="25.5" customHeight="1" thickBot="1">
      <c r="A27" s="6" t="s">
        <v>8</v>
      </c>
      <c r="B27" s="7">
        <f aca="true" t="shared" si="13" ref="B27:G27">B11</f>
        <v>43101</v>
      </c>
      <c r="C27" s="7">
        <f t="shared" si="13"/>
        <v>43132</v>
      </c>
      <c r="D27" s="7">
        <f t="shared" si="13"/>
        <v>43160</v>
      </c>
      <c r="E27" s="7">
        <f t="shared" si="13"/>
        <v>43191</v>
      </c>
      <c r="F27" s="7">
        <f t="shared" si="13"/>
        <v>43221</v>
      </c>
      <c r="G27" s="7">
        <f t="shared" si="13"/>
        <v>43252</v>
      </c>
      <c r="H27" s="7">
        <f aca="true" t="shared" si="14" ref="H27:M27">H11</f>
        <v>43282</v>
      </c>
      <c r="I27" s="7">
        <f t="shared" si="14"/>
        <v>43313</v>
      </c>
      <c r="J27" s="7">
        <f t="shared" si="14"/>
        <v>43344</v>
      </c>
      <c r="K27" s="7">
        <f t="shared" si="14"/>
        <v>43374</v>
      </c>
      <c r="L27" s="7">
        <f t="shared" si="14"/>
        <v>43405</v>
      </c>
      <c r="M27" s="7">
        <f t="shared" si="14"/>
        <v>43435</v>
      </c>
      <c r="N27" s="7">
        <f aca="true" t="shared" si="15" ref="N27:T27">N11</f>
        <v>43466</v>
      </c>
      <c r="O27" s="7">
        <f t="shared" si="15"/>
        <v>43497</v>
      </c>
      <c r="P27" s="7">
        <f t="shared" si="15"/>
        <v>43525</v>
      </c>
      <c r="Q27" s="7">
        <f t="shared" si="15"/>
        <v>43556</v>
      </c>
      <c r="R27" s="7">
        <f t="shared" si="15"/>
        <v>43586</v>
      </c>
      <c r="S27" s="7">
        <f t="shared" si="15"/>
        <v>43617</v>
      </c>
      <c r="T27" s="7">
        <f t="shared" si="15"/>
        <v>43647</v>
      </c>
      <c r="U27" s="7">
        <f aca="true" t="shared" si="16" ref="U27:AB27">U11</f>
        <v>43678</v>
      </c>
      <c r="V27" s="7">
        <f t="shared" si="16"/>
        <v>43709</v>
      </c>
      <c r="W27" s="7">
        <f t="shared" si="16"/>
        <v>43739</v>
      </c>
      <c r="X27" s="7">
        <f t="shared" si="16"/>
        <v>43770</v>
      </c>
      <c r="Y27" s="7">
        <f t="shared" si="16"/>
        <v>43800</v>
      </c>
      <c r="Z27" s="7">
        <f t="shared" si="16"/>
        <v>43831</v>
      </c>
      <c r="AA27" s="7">
        <f>AA11</f>
        <v>43862</v>
      </c>
      <c r="AB27" s="7">
        <f t="shared" si="16"/>
        <v>43891</v>
      </c>
      <c r="AC27" s="7">
        <f aca="true" t="shared" si="17" ref="AC27:AH27">AC11</f>
        <v>43922</v>
      </c>
      <c r="AD27" s="7">
        <f t="shared" si="17"/>
        <v>43952</v>
      </c>
      <c r="AE27" s="7">
        <f t="shared" si="17"/>
        <v>43983</v>
      </c>
      <c r="AF27" s="7">
        <f t="shared" si="17"/>
        <v>44013</v>
      </c>
      <c r="AG27" s="7">
        <f t="shared" si="17"/>
        <v>44044</v>
      </c>
      <c r="AH27" s="7">
        <f t="shared" si="17"/>
        <v>44075</v>
      </c>
      <c r="AI27" s="7">
        <f aca="true" t="shared" si="18" ref="AI27:AN27">AI11</f>
        <v>44105</v>
      </c>
      <c r="AJ27" s="7">
        <f t="shared" si="18"/>
        <v>44136</v>
      </c>
      <c r="AK27" s="7">
        <f t="shared" si="18"/>
        <v>44166</v>
      </c>
      <c r="AL27" s="7">
        <f t="shared" si="18"/>
        <v>44197</v>
      </c>
      <c r="AM27" s="7">
        <f t="shared" si="18"/>
        <v>44228</v>
      </c>
      <c r="AN27" s="7">
        <f t="shared" si="18"/>
        <v>44256</v>
      </c>
      <c r="AO27" s="7">
        <f aca="true" t="shared" si="19" ref="AO27:AT27">AO11</f>
        <v>44287</v>
      </c>
      <c r="AP27" s="7">
        <f t="shared" si="19"/>
        <v>44317</v>
      </c>
      <c r="AQ27" s="7">
        <f t="shared" si="19"/>
        <v>44348</v>
      </c>
      <c r="AR27" s="7">
        <f t="shared" si="19"/>
        <v>44378</v>
      </c>
      <c r="AS27" s="7">
        <f t="shared" si="19"/>
        <v>44409</v>
      </c>
      <c r="AT27" s="7">
        <f t="shared" si="19"/>
        <v>44440</v>
      </c>
      <c r="AU27" s="7">
        <f aca="true" t="shared" si="20" ref="AU27:AZ27">AU11</f>
        <v>44470</v>
      </c>
      <c r="AV27" s="7">
        <f t="shared" si="20"/>
        <v>44501</v>
      </c>
      <c r="AW27" s="7">
        <f t="shared" si="20"/>
        <v>44531</v>
      </c>
      <c r="AX27" s="7">
        <f t="shared" si="20"/>
        <v>44562</v>
      </c>
      <c r="AY27" s="7">
        <f t="shared" si="20"/>
        <v>44593</v>
      </c>
      <c r="AZ27" s="7">
        <f t="shared" si="20"/>
        <v>44621</v>
      </c>
      <c r="BA27" s="7">
        <f>BA11</f>
        <v>44652</v>
      </c>
      <c r="BB27" s="7">
        <f>BB11</f>
        <v>44682</v>
      </c>
      <c r="BC27" s="7">
        <f>BC11</f>
        <v>44713</v>
      </c>
      <c r="BD27" s="7">
        <f>BD11</f>
        <v>44743</v>
      </c>
      <c r="BE27" s="7">
        <f>BE11</f>
        <v>44774</v>
      </c>
    </row>
    <row r="28" spans="1:57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69">
        <v>1253182</v>
      </c>
      <c r="AZ28" s="10">
        <v>1283049</v>
      </c>
      <c r="BA28" s="10">
        <v>1306893</v>
      </c>
      <c r="BB28" s="10">
        <v>1334788</v>
      </c>
      <c r="BC28" s="10">
        <v>1337710</v>
      </c>
      <c r="BD28" s="10">
        <v>1346121</v>
      </c>
      <c r="BE28" s="10">
        <v>1358121</v>
      </c>
    </row>
    <row r="29" spans="1:57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83092</v>
      </c>
      <c r="AZ29" s="10">
        <v>79224</v>
      </c>
      <c r="BA29" s="10">
        <v>77466</v>
      </c>
      <c r="BB29" s="10">
        <v>77794</v>
      </c>
      <c r="BC29" s="10">
        <v>79286</v>
      </c>
      <c r="BD29" s="10">
        <v>80017</v>
      </c>
      <c r="BE29" s="10">
        <v>80154</v>
      </c>
    </row>
    <row r="30" spans="1:57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21" ref="H30:N30">+H31+H32</f>
        <v>2626</v>
      </c>
      <c r="I30" s="10">
        <f t="shared" si="21"/>
        <v>2686</v>
      </c>
      <c r="J30" s="10">
        <f t="shared" si="21"/>
        <v>2728</v>
      </c>
      <c r="K30" s="10">
        <f t="shared" si="21"/>
        <v>2774</v>
      </c>
      <c r="L30" s="10">
        <f t="shared" si="21"/>
        <v>2786</v>
      </c>
      <c r="M30" s="10">
        <f t="shared" si="21"/>
        <v>2769</v>
      </c>
      <c r="N30" s="10">
        <f t="shared" si="21"/>
        <v>2832</v>
      </c>
      <c r="O30" s="10">
        <f aca="true" t="shared" si="22" ref="O30:U30">+O31+O32</f>
        <v>2849</v>
      </c>
      <c r="P30" s="10">
        <f t="shared" si="22"/>
        <v>2873</v>
      </c>
      <c r="Q30" s="10">
        <f t="shared" si="22"/>
        <v>2914</v>
      </c>
      <c r="R30" s="10">
        <f t="shared" si="22"/>
        <v>2991</v>
      </c>
      <c r="S30" s="10">
        <f t="shared" si="22"/>
        <v>3060</v>
      </c>
      <c r="T30" s="10">
        <f t="shared" si="22"/>
        <v>3130</v>
      </c>
      <c r="U30" s="10">
        <f t="shared" si="22"/>
        <v>3225</v>
      </c>
      <c r="V30" s="10">
        <f aca="true" t="shared" si="23" ref="V30:AK30">+V31+V32</f>
        <v>3265</v>
      </c>
      <c r="W30" s="10">
        <f t="shared" si="23"/>
        <v>3341</v>
      </c>
      <c r="X30" s="10">
        <f t="shared" si="23"/>
        <v>3393</v>
      </c>
      <c r="Y30" s="10">
        <f t="shared" si="23"/>
        <v>3421</v>
      </c>
      <c r="Z30" s="10">
        <f t="shared" si="23"/>
        <v>3424</v>
      </c>
      <c r="AA30" s="10">
        <f t="shared" si="23"/>
        <v>3440</v>
      </c>
      <c r="AB30" s="10">
        <f t="shared" si="23"/>
        <v>3472</v>
      </c>
      <c r="AC30" s="10">
        <f t="shared" si="23"/>
        <v>3496</v>
      </c>
      <c r="AD30" s="10">
        <f t="shared" si="23"/>
        <v>3465</v>
      </c>
      <c r="AE30" s="10">
        <f t="shared" si="23"/>
        <v>3075</v>
      </c>
      <c r="AF30" s="10">
        <f t="shared" si="23"/>
        <v>2502</v>
      </c>
      <c r="AG30" s="10">
        <f t="shared" si="23"/>
        <v>2273</v>
      </c>
      <c r="AH30" s="10">
        <f t="shared" si="23"/>
        <v>2259</v>
      </c>
      <c r="AI30" s="10">
        <f t="shared" si="23"/>
        <v>2378</v>
      </c>
      <c r="AJ30" s="10">
        <f t="shared" si="23"/>
        <v>2617</v>
      </c>
      <c r="AK30" s="10">
        <f t="shared" si="23"/>
        <v>2809</v>
      </c>
      <c r="AL30" s="10">
        <f aca="true" t="shared" si="24" ref="AL30:AS30">SUM(AL31:AL32)</f>
        <v>2917</v>
      </c>
      <c r="AM30" s="10">
        <f t="shared" si="24"/>
        <v>2948</v>
      </c>
      <c r="AN30" s="10">
        <f t="shared" si="24"/>
        <v>3001</v>
      </c>
      <c r="AO30" s="10">
        <f t="shared" si="24"/>
        <v>3032</v>
      </c>
      <c r="AP30" s="10">
        <f t="shared" si="24"/>
        <v>3058</v>
      </c>
      <c r="AQ30" s="10">
        <f t="shared" si="24"/>
        <v>3089</v>
      </c>
      <c r="AR30" s="10">
        <f t="shared" si="24"/>
        <v>3190</v>
      </c>
      <c r="AS30" s="10">
        <f t="shared" si="24"/>
        <v>3327</v>
      </c>
      <c r="AT30" s="10">
        <f aca="true" t="shared" si="25" ref="AT30:AY30">SUM(AT31:AT32)</f>
        <v>3440</v>
      </c>
      <c r="AU30" s="10">
        <f t="shared" si="25"/>
        <v>3537</v>
      </c>
      <c r="AV30" s="10">
        <f t="shared" si="25"/>
        <v>3627</v>
      </c>
      <c r="AW30" s="10">
        <f t="shared" si="25"/>
        <v>3703</v>
      </c>
      <c r="AX30" s="10">
        <f t="shared" si="25"/>
        <v>3758</v>
      </c>
      <c r="AY30" s="10">
        <f t="shared" si="25"/>
        <v>3785</v>
      </c>
      <c r="AZ30" s="10">
        <f aca="true" t="shared" si="26" ref="AZ30:BE30">SUM(AZ31:AZ32)</f>
        <v>3761</v>
      </c>
      <c r="BA30" s="10">
        <f t="shared" si="26"/>
        <v>3801</v>
      </c>
      <c r="BB30" s="10">
        <f t="shared" si="26"/>
        <v>3862</v>
      </c>
      <c r="BC30" s="10">
        <f t="shared" si="26"/>
        <v>3840</v>
      </c>
      <c r="BD30" s="10">
        <f t="shared" si="26"/>
        <v>3910</v>
      </c>
      <c r="BE30" s="10">
        <f t="shared" si="26"/>
        <v>3884</v>
      </c>
    </row>
    <row r="31" spans="1:57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3523</v>
      </c>
      <c r="AZ31" s="20">
        <v>3493</v>
      </c>
      <c r="BA31" s="20">
        <v>3525</v>
      </c>
      <c r="BB31" s="20">
        <v>3579</v>
      </c>
      <c r="BC31" s="20">
        <v>3561</v>
      </c>
      <c r="BD31" s="20">
        <v>3629</v>
      </c>
      <c r="BE31" s="20">
        <v>3598</v>
      </c>
    </row>
    <row r="32" spans="1:57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  <c r="AZ32" s="20">
        <v>268</v>
      </c>
      <c r="BA32" s="20">
        <v>276</v>
      </c>
      <c r="BB32" s="20">
        <v>283</v>
      </c>
      <c r="BC32" s="20">
        <v>279</v>
      </c>
      <c r="BD32" s="20">
        <v>281</v>
      </c>
      <c r="BE32" s="20">
        <v>286</v>
      </c>
    </row>
    <row r="33" spans="1:57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313</v>
      </c>
      <c r="AZ33" s="20">
        <v>308</v>
      </c>
      <c r="BA33" s="20">
        <v>303</v>
      </c>
      <c r="BB33" s="20">
        <v>301</v>
      </c>
      <c r="BC33" s="20">
        <v>309</v>
      </c>
      <c r="BD33" s="20">
        <v>307</v>
      </c>
      <c r="BE33" s="20">
        <v>303</v>
      </c>
    </row>
    <row r="34" spans="1:57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54</v>
      </c>
      <c r="AZ34" s="10">
        <v>55</v>
      </c>
      <c r="BA34" s="10">
        <v>53</v>
      </c>
      <c r="BB34" s="10">
        <v>52</v>
      </c>
      <c r="BC34" s="10">
        <v>51</v>
      </c>
      <c r="BD34" s="10">
        <v>53</v>
      </c>
      <c r="BE34" s="10">
        <v>56</v>
      </c>
    </row>
    <row r="35" spans="1:57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  <c r="AZ35" s="10">
        <v>19</v>
      </c>
      <c r="BA35" s="10">
        <v>20</v>
      </c>
      <c r="BB35" s="10">
        <v>22</v>
      </c>
      <c r="BC35" s="10">
        <v>24</v>
      </c>
      <c r="BD35" s="10">
        <v>23</v>
      </c>
      <c r="BE35" s="10">
        <v>22</v>
      </c>
    </row>
    <row r="36" spans="1:57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  <c r="AZ36" s="10">
        <v>279</v>
      </c>
      <c r="BA36" s="10">
        <v>279</v>
      </c>
      <c r="BB36" s="10">
        <v>280</v>
      </c>
      <c r="BC36" s="10">
        <v>280</v>
      </c>
      <c r="BD36" s="10">
        <v>280</v>
      </c>
      <c r="BE36" s="10">
        <v>279</v>
      </c>
    </row>
    <row r="37" spans="1:57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30</v>
      </c>
    </row>
    <row r="38" spans="1:57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  <c r="AZ38" s="10">
        <v>19</v>
      </c>
      <c r="BA38" s="10">
        <v>19</v>
      </c>
      <c r="BB38" s="10">
        <v>19</v>
      </c>
      <c r="BC38" s="10">
        <v>18</v>
      </c>
      <c r="BD38" s="10">
        <v>19</v>
      </c>
      <c r="BE38" s="10">
        <v>19</v>
      </c>
    </row>
    <row r="39" spans="1:57" ht="16.5" customHeight="1" thickBot="1">
      <c r="A39" s="13" t="s">
        <v>0</v>
      </c>
      <c r="B39" s="16">
        <f aca="true" t="shared" si="27" ref="B39:G39">B28+B29+B30+B33+B34+B35+B36+B37+B38</f>
        <v>583533</v>
      </c>
      <c r="C39" s="16">
        <f t="shared" si="27"/>
        <v>594647</v>
      </c>
      <c r="D39" s="16">
        <f t="shared" si="27"/>
        <v>607279</v>
      </c>
      <c r="E39" s="16">
        <f t="shared" si="27"/>
        <v>615989</v>
      </c>
      <c r="F39" s="16">
        <f t="shared" si="27"/>
        <v>631236</v>
      </c>
      <c r="G39" s="16">
        <f t="shared" si="27"/>
        <v>643164</v>
      </c>
      <c r="H39" s="16">
        <f aca="true" t="shared" si="28" ref="H39:N39">H28+H29+H30+H33+H34+H35+H36+H37+H38</f>
        <v>661534</v>
      </c>
      <c r="I39" s="16">
        <f t="shared" si="28"/>
        <v>677330</v>
      </c>
      <c r="J39" s="16">
        <f t="shared" si="28"/>
        <v>696077</v>
      </c>
      <c r="K39" s="16">
        <f t="shared" si="28"/>
        <v>716607</v>
      </c>
      <c r="L39" s="16">
        <f t="shared" si="28"/>
        <v>743301</v>
      </c>
      <c r="M39" s="16">
        <f t="shared" si="28"/>
        <v>749103</v>
      </c>
      <c r="N39" s="16">
        <f t="shared" si="28"/>
        <v>766997</v>
      </c>
      <c r="O39" s="16">
        <f aca="true" t="shared" si="29" ref="O39:U39">O28+O29+O30+O33+O34+O35+O36+O37+O38</f>
        <v>780034</v>
      </c>
      <c r="P39" s="16">
        <f t="shared" si="29"/>
        <v>795147</v>
      </c>
      <c r="Q39" s="16">
        <f t="shared" si="29"/>
        <v>815560</v>
      </c>
      <c r="R39" s="16">
        <f t="shared" si="29"/>
        <v>832722</v>
      </c>
      <c r="S39" s="16">
        <f t="shared" si="29"/>
        <v>850437</v>
      </c>
      <c r="T39" s="16">
        <f t="shared" si="29"/>
        <v>867397</v>
      </c>
      <c r="U39" s="16">
        <f t="shared" si="29"/>
        <v>883326</v>
      </c>
      <c r="V39" s="16">
        <f aca="true" t="shared" si="30" ref="V39:AB39">V28+V29+V30+V33+V34+V35+V36+V37+V38</f>
        <v>900452</v>
      </c>
      <c r="W39" s="16">
        <f t="shared" si="30"/>
        <v>917955</v>
      </c>
      <c r="X39" s="16">
        <f t="shared" si="30"/>
        <v>936513</v>
      </c>
      <c r="Y39" s="16">
        <f t="shared" si="30"/>
        <v>950110</v>
      </c>
      <c r="Z39" s="16">
        <f t="shared" si="30"/>
        <v>965170</v>
      </c>
      <c r="AA39" s="16">
        <f t="shared" si="30"/>
        <v>978782</v>
      </c>
      <c r="AB39" s="16">
        <f t="shared" si="30"/>
        <v>982205</v>
      </c>
      <c r="AC39" s="16">
        <f aca="true" t="shared" si="31" ref="AC39:AH39">AC28+AC29+AC30+AC33+AC34+AC35+AC36+AC37+AC38</f>
        <v>982362</v>
      </c>
      <c r="AD39" s="16">
        <f t="shared" si="31"/>
        <v>984166</v>
      </c>
      <c r="AE39" s="16">
        <f t="shared" si="31"/>
        <v>986231</v>
      </c>
      <c r="AF39" s="16">
        <f t="shared" si="31"/>
        <v>991361</v>
      </c>
      <c r="AG39" s="16">
        <f t="shared" si="31"/>
        <v>997741</v>
      </c>
      <c r="AH39" s="16">
        <f t="shared" si="31"/>
        <v>1004566</v>
      </c>
      <c r="AI39" s="16">
        <f aca="true" t="shared" si="32" ref="AI39:AN39">AI28+AI29+AI30+AI33+AI34+AI35+AI36+AI37+AI38</f>
        <v>1013057</v>
      </c>
      <c r="AJ39" s="16">
        <f t="shared" si="32"/>
        <v>1027143</v>
      </c>
      <c r="AK39" s="16">
        <f t="shared" si="32"/>
        <v>1040925</v>
      </c>
      <c r="AL39" s="16">
        <f t="shared" si="32"/>
        <v>1058018</v>
      </c>
      <c r="AM39" s="16">
        <f t="shared" si="32"/>
        <v>1074532</v>
      </c>
      <c r="AN39" s="16">
        <f t="shared" si="32"/>
        <v>1094203</v>
      </c>
      <c r="AO39" s="16">
        <f aca="true" t="shared" si="33" ref="AO39:AY39">AO28+AO29+AO30+AO33+AO34+AO35+AO36+AO37+AO38</f>
        <v>1115949</v>
      </c>
      <c r="AP39" s="16">
        <f t="shared" si="33"/>
        <v>1136368</v>
      </c>
      <c r="AQ39" s="16">
        <f t="shared" si="33"/>
        <v>1158410</v>
      </c>
      <c r="AR39" s="16">
        <f t="shared" si="33"/>
        <v>1177127</v>
      </c>
      <c r="AS39" s="16">
        <f t="shared" si="33"/>
        <v>1196945</v>
      </c>
      <c r="AT39" s="16">
        <f t="shared" si="33"/>
        <v>1220950</v>
      </c>
      <c r="AU39" s="16">
        <f t="shared" si="33"/>
        <v>1246002</v>
      </c>
      <c r="AV39" s="16">
        <f t="shared" si="33"/>
        <v>1272766</v>
      </c>
      <c r="AW39" s="16">
        <f t="shared" si="33"/>
        <v>1296362</v>
      </c>
      <c r="AX39" s="16">
        <f t="shared" si="33"/>
        <v>1317536</v>
      </c>
      <c r="AY39" s="16">
        <f t="shared" si="33"/>
        <v>1340774</v>
      </c>
      <c r="AZ39" s="16">
        <f aca="true" t="shared" si="34" ref="AZ39:BE39">AZ28+AZ29+AZ30+AZ33+AZ34+AZ35+AZ36+AZ37+AZ38</f>
        <v>1366743</v>
      </c>
      <c r="BA39" s="16">
        <f t="shared" si="34"/>
        <v>1388863</v>
      </c>
      <c r="BB39" s="16">
        <f t="shared" si="34"/>
        <v>1417148</v>
      </c>
      <c r="BC39" s="16">
        <f t="shared" si="34"/>
        <v>1421548</v>
      </c>
      <c r="BD39" s="16">
        <f t="shared" si="34"/>
        <v>1430760</v>
      </c>
      <c r="BE39" s="16">
        <f t="shared" si="34"/>
        <v>1442868</v>
      </c>
    </row>
    <row r="40" ht="16.5" customHeight="1"/>
    <row r="41" spans="1:32" ht="34.5" customHeight="1">
      <c r="A41" s="73" t="s">
        <v>17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  <row r="42" spans="1:32" ht="117" customHeight="1">
      <c r="A42" s="72" t="s">
        <v>47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</row>
    <row r="43" spans="1:32" ht="18" customHeight="1">
      <c r="A43" s="28" t="s">
        <v>27</v>
      </c>
      <c r="B43" s="28"/>
      <c r="C43" s="28"/>
      <c r="D43" s="25"/>
      <c r="E43" s="76" t="s">
        <v>28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27" customHeight="1">
      <c r="A44" s="70" t="s">
        <v>29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2" ht="17.25" customHeight="1">
      <c r="A45" s="29" t="s">
        <v>30</v>
      </c>
      <c r="B45" s="29"/>
      <c r="C45" s="29"/>
      <c r="D45" s="30"/>
      <c r="E45" s="74" t="s">
        <v>31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ht="12.75" customHeight="1">
      <c r="A46" s="27" t="s">
        <v>32</v>
      </c>
      <c r="B46" s="27"/>
      <c r="C46" s="27"/>
      <c r="D46" s="26"/>
      <c r="E46" s="74" t="s">
        <v>33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ht="33.75" customHeight="1">
      <c r="A47" s="27" t="s">
        <v>11</v>
      </c>
      <c r="B47" s="27"/>
      <c r="C47" s="27"/>
      <c r="D47" s="26"/>
      <c r="E47" s="74" t="s">
        <v>34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32.25" customHeight="1">
      <c r="A48" s="23" t="s">
        <v>12</v>
      </c>
      <c r="B48" s="23"/>
      <c r="C48" s="23"/>
      <c r="D48" s="26"/>
      <c r="E48" s="74" t="s">
        <v>35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ht="13.5" customHeight="1">
      <c r="A49" s="27" t="s">
        <v>13</v>
      </c>
      <c r="B49" s="27"/>
      <c r="C49" s="27"/>
      <c r="D49" s="26"/>
      <c r="E49" s="74" t="s">
        <v>36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ht="43.5" customHeight="1">
      <c r="A50" s="27" t="s">
        <v>37</v>
      </c>
      <c r="B50" s="27"/>
      <c r="C50" s="27"/>
      <c r="D50" s="26"/>
      <c r="E50" s="74" t="s">
        <v>38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ht="12.75" customHeight="1">
      <c r="A51" s="70" t="s">
        <v>39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ht="48.75" customHeight="1">
      <c r="A52" s="27" t="s">
        <v>14</v>
      </c>
      <c r="B52" s="27"/>
      <c r="C52" s="27"/>
      <c r="D52" s="26"/>
      <c r="E52" s="74" t="s">
        <v>40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ht="30" customHeight="1">
      <c r="A53" s="27" t="s">
        <v>41</v>
      </c>
      <c r="B53" s="27"/>
      <c r="C53" s="27"/>
      <c r="D53" s="26"/>
      <c r="E53" s="74" t="s">
        <v>42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54.75" customHeight="1">
      <c r="A54" s="23" t="s">
        <v>43</v>
      </c>
      <c r="B54" s="23"/>
      <c r="C54" s="23"/>
      <c r="D54" s="26"/>
      <c r="E54" s="74" t="s">
        <v>44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108" customHeight="1">
      <c r="A55" s="71" t="s">
        <v>48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D1:BB1"/>
    <mergeCell ref="AD2:BB2"/>
    <mergeCell ref="E49:AF49"/>
    <mergeCell ref="E48:AF48"/>
    <mergeCell ref="Q2:AB2"/>
    <mergeCell ref="A44:AF44"/>
    <mergeCell ref="E43:AF43"/>
    <mergeCell ref="E45:AF45"/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37" r:id="rId2"/>
  <headerFooter alignWithMargins="0">
    <oddFooter>&amp;LFuente: Cálidda
</oddFooter>
  </headerFooter>
  <ignoredErrors>
    <ignoredError sqref="AP30:AY30 AL30:AO30 AH14:AY14 AD14:AG14 AZ30:BA30 AZ14:BB1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B64"/>
  <sheetViews>
    <sheetView view="pageBreakPreview" zoomScale="80" zoomScaleNormal="40" zoomScaleSheetLayoutView="80" zoomScalePageLayoutView="0" workbookViewId="0" topLeftCell="A34">
      <selection activeCell="A42" sqref="A42:AT42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12.00390625" style="1" customWidth="1"/>
    <col min="68" max="68" width="12.140625" style="1" customWidth="1"/>
    <col min="69" max="70" width="13.00390625" style="1" customWidth="1"/>
    <col min="71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3" t="s">
        <v>50</v>
      </c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83" t="s">
        <v>95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69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  <c r="BL13" s="7">
        <v>44621</v>
      </c>
      <c r="BM13" s="7">
        <v>44652</v>
      </c>
      <c r="BN13" s="7">
        <v>44682</v>
      </c>
      <c r="BO13" s="7">
        <v>44713</v>
      </c>
      <c r="BP13" s="7">
        <v>44743</v>
      </c>
      <c r="BQ13" s="7">
        <v>44774</v>
      </c>
    </row>
    <row r="14" spans="1:69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  <c r="BL14" s="10">
        <v>870.0773674059916</v>
      </c>
      <c r="BM14" s="10">
        <v>992.2876414802871</v>
      </c>
      <c r="BN14" s="10">
        <v>973.0294451090341</v>
      </c>
      <c r="BO14" s="10">
        <v>939.8939815011018</v>
      </c>
      <c r="BP14" s="10">
        <v>986.1979168758082</v>
      </c>
      <c r="BQ14" s="10">
        <v>1021.6393556174216</v>
      </c>
    </row>
    <row r="15" spans="1:69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  <c r="BL15" s="10">
        <v>163.19521317810484</v>
      </c>
      <c r="BM15" s="10">
        <v>183.74315796297662</v>
      </c>
      <c r="BN15" s="10">
        <v>235.52330841930973</v>
      </c>
      <c r="BO15" s="10">
        <v>222.43755959754338</v>
      </c>
      <c r="BP15" s="10">
        <v>215.21607450080003</v>
      </c>
      <c r="BQ15" s="10">
        <v>222.93050720315483</v>
      </c>
    </row>
    <row r="16" spans="1:69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  <c r="BL16" s="10">
        <v>2699.126429306774</v>
      </c>
      <c r="BM16" s="10">
        <v>3188.0024053583334</v>
      </c>
      <c r="BN16" s="10">
        <v>3047.276673093226</v>
      </c>
      <c r="BO16" s="10">
        <v>2804.2190519776664</v>
      </c>
      <c r="BP16" s="10">
        <v>3772.5181023225805</v>
      </c>
      <c r="BQ16" s="10">
        <v>4215.468868949677</v>
      </c>
    </row>
    <row r="17" spans="1:69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  <c r="BL17" s="10">
        <v>5723.15921444258</v>
      </c>
      <c r="BM17" s="10">
        <v>5248.809984854667</v>
      </c>
      <c r="BN17" s="10">
        <v>4579.858165021613</v>
      </c>
      <c r="BO17" s="10">
        <v>4578.336254635667</v>
      </c>
      <c r="BP17" s="10">
        <v>16707.085763543462</v>
      </c>
      <c r="BQ17" s="10">
        <v>17600.065974305373</v>
      </c>
    </row>
    <row r="18" spans="1:69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  <c r="BL18" s="10">
        <v>32223.69905530722</v>
      </c>
      <c r="BM18" s="10">
        <v>36807.782487689656</v>
      </c>
      <c r="BN18" s="10">
        <v>32773.35343909419</v>
      </c>
      <c r="BO18" s="10">
        <v>22698.23104238533</v>
      </c>
      <c r="BP18" s="10">
        <v>16353.938881274193</v>
      </c>
      <c r="BQ18" s="10">
        <v>18129.911357208384</v>
      </c>
    </row>
    <row r="19" spans="1:69" ht="18" customHeight="1" thickBot="1">
      <c r="A19" s="38" t="s">
        <v>9</v>
      </c>
      <c r="B19" s="16">
        <f aca="true" t="shared" si="0" ref="B19:AG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 t="shared" si="0"/>
        <v>54833.52092559548</v>
      </c>
      <c r="T19" s="16">
        <f t="shared" si="0"/>
        <v>62045.68801578501</v>
      </c>
      <c r="U19" s="16">
        <f t="shared" si="0"/>
        <v>48963.693056102245</v>
      </c>
      <c r="V19" s="16">
        <f t="shared" si="0"/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aca="true" t="shared" si="1" ref="AH19:BM19">+SUM(AH14:AH18)</f>
        <v>50078.91864239879</v>
      </c>
      <c r="AI19" s="16">
        <f t="shared" si="1"/>
        <v>47336.3355413765</v>
      </c>
      <c r="AJ19" s="16">
        <f t="shared" si="1"/>
        <v>51022.85625086646</v>
      </c>
      <c r="AK19" s="16">
        <f t="shared" si="1"/>
        <v>48783.35849552322</v>
      </c>
      <c r="AL19" s="16">
        <f t="shared" si="1"/>
        <v>49096.64236935992</v>
      </c>
      <c r="AM19" s="16">
        <f t="shared" si="1"/>
        <v>52592.38356995318</v>
      </c>
      <c r="AN19" s="16">
        <f t="shared" si="1"/>
        <v>45221.97178480729</v>
      </c>
      <c r="AO19" s="16">
        <f t="shared" si="1"/>
        <v>47887.89588407248</v>
      </c>
      <c r="AP19" s="16">
        <f t="shared" si="1"/>
        <v>43535.47625004524</v>
      </c>
      <c r="AQ19" s="16">
        <f t="shared" si="1"/>
        <v>48935.20303413701</v>
      </c>
      <c r="AR19" s="16">
        <f t="shared" si="1"/>
        <v>48654.99832263628</v>
      </c>
      <c r="AS19" s="16">
        <f t="shared" si="1"/>
        <v>48716.05491406833</v>
      </c>
      <c r="AT19" s="16">
        <f t="shared" si="1"/>
        <v>50064.501939284695</v>
      </c>
      <c r="AU19" s="16">
        <f t="shared" si="1"/>
        <v>47111.42568644643</v>
      </c>
      <c r="AV19" s="16">
        <f t="shared" si="1"/>
        <v>50640.36472205144</v>
      </c>
      <c r="AW19" s="16">
        <f t="shared" si="1"/>
        <v>54185.13416892795</v>
      </c>
      <c r="AX19" s="16">
        <f t="shared" si="1"/>
        <v>50554.666322257646</v>
      </c>
      <c r="AY19" s="16">
        <f t="shared" si="1"/>
        <v>55890</v>
      </c>
      <c r="AZ19" s="16">
        <f t="shared" si="1"/>
        <v>44154</v>
      </c>
      <c r="BA19" s="16">
        <f t="shared" si="1"/>
        <v>50575.57396029739</v>
      </c>
      <c r="BB19" s="16">
        <f t="shared" si="1"/>
        <v>48719.85080385211</v>
      </c>
      <c r="BC19" s="16">
        <f t="shared" si="1"/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 t="shared" si="1"/>
        <v>49370.9248573417</v>
      </c>
      <c r="BJ19" s="16">
        <f t="shared" si="1"/>
        <v>54666.074966175984</v>
      </c>
      <c r="BK19" s="16">
        <f t="shared" si="1"/>
        <v>50322.661340284314</v>
      </c>
      <c r="BL19" s="16">
        <f t="shared" si="1"/>
        <v>41679.257279640675</v>
      </c>
      <c r="BM19" s="16">
        <f t="shared" si="1"/>
        <v>46420.62567734592</v>
      </c>
      <c r="BN19" s="16">
        <f>+SUM(BN14:BN18)</f>
        <v>41609.041030737375</v>
      </c>
      <c r="BO19" s="16">
        <f>+SUM(BO14:BO18)</f>
        <v>31243.11789009731</v>
      </c>
      <c r="BP19" s="16">
        <f>+SUM(BP14:BP18)</f>
        <v>38034.95673851685</v>
      </c>
      <c r="BQ19" s="16">
        <f>+SUM(BQ14:BQ18)</f>
        <v>41190.01606328401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69" ht="26.25" customHeight="1" thickBot="1">
      <c r="A23" s="6" t="s">
        <v>8</v>
      </c>
      <c r="B23" s="7">
        <f aca="true" t="shared" si="2" ref="B23:AG23">B13</f>
        <v>42736</v>
      </c>
      <c r="C23" s="7">
        <f t="shared" si="2"/>
        <v>42767</v>
      </c>
      <c r="D23" s="7">
        <f t="shared" si="2"/>
        <v>42795</v>
      </c>
      <c r="E23" s="7">
        <f t="shared" si="2"/>
        <v>42826</v>
      </c>
      <c r="F23" s="7">
        <f t="shared" si="2"/>
        <v>42856</v>
      </c>
      <c r="G23" s="7">
        <f t="shared" si="2"/>
        <v>42887</v>
      </c>
      <c r="H23" s="7">
        <f t="shared" si="2"/>
        <v>42917</v>
      </c>
      <c r="I23" s="7">
        <f t="shared" si="2"/>
        <v>42948</v>
      </c>
      <c r="J23" s="7">
        <f t="shared" si="2"/>
        <v>42979</v>
      </c>
      <c r="K23" s="7">
        <f t="shared" si="2"/>
        <v>43009</v>
      </c>
      <c r="L23" s="7">
        <f t="shared" si="2"/>
        <v>43040</v>
      </c>
      <c r="M23" s="7">
        <f t="shared" si="2"/>
        <v>43070</v>
      </c>
      <c r="N23" s="7">
        <f t="shared" si="2"/>
        <v>43101</v>
      </c>
      <c r="O23" s="7">
        <f t="shared" si="2"/>
        <v>43132</v>
      </c>
      <c r="P23" s="7">
        <f t="shared" si="2"/>
        <v>43160</v>
      </c>
      <c r="Q23" s="7">
        <f t="shared" si="2"/>
        <v>43191</v>
      </c>
      <c r="R23" s="7">
        <f t="shared" si="2"/>
        <v>43221</v>
      </c>
      <c r="S23" s="7">
        <f t="shared" si="2"/>
        <v>43252</v>
      </c>
      <c r="T23" s="7">
        <f t="shared" si="2"/>
        <v>43282</v>
      </c>
      <c r="U23" s="7">
        <f t="shared" si="2"/>
        <v>43313</v>
      </c>
      <c r="V23" s="7">
        <f t="shared" si="2"/>
        <v>43344</v>
      </c>
      <c r="W23" s="7">
        <f t="shared" si="2"/>
        <v>43374</v>
      </c>
      <c r="X23" s="7">
        <f t="shared" si="2"/>
        <v>43405</v>
      </c>
      <c r="Y23" s="7">
        <f t="shared" si="2"/>
        <v>43435</v>
      </c>
      <c r="Z23" s="7">
        <f t="shared" si="2"/>
        <v>43466</v>
      </c>
      <c r="AA23" s="7">
        <f t="shared" si="2"/>
        <v>43497</v>
      </c>
      <c r="AB23" s="7">
        <f t="shared" si="2"/>
        <v>43525</v>
      </c>
      <c r="AC23" s="7">
        <f t="shared" si="2"/>
        <v>43556</v>
      </c>
      <c r="AD23" s="7">
        <f t="shared" si="2"/>
        <v>43586</v>
      </c>
      <c r="AE23" s="7">
        <f t="shared" si="2"/>
        <v>43617</v>
      </c>
      <c r="AF23" s="7">
        <f t="shared" si="2"/>
        <v>43647</v>
      </c>
      <c r="AG23" s="7">
        <f t="shared" si="2"/>
        <v>43678</v>
      </c>
      <c r="AH23" s="7">
        <f aca="true" t="shared" si="3" ref="AH23:BQ23">AH13</f>
        <v>43709</v>
      </c>
      <c r="AI23" s="7">
        <f t="shared" si="3"/>
        <v>43739</v>
      </c>
      <c r="AJ23" s="7">
        <f t="shared" si="3"/>
        <v>43770</v>
      </c>
      <c r="AK23" s="7">
        <f t="shared" si="3"/>
        <v>43800</v>
      </c>
      <c r="AL23" s="7">
        <f t="shared" si="3"/>
        <v>43831</v>
      </c>
      <c r="AM23" s="7">
        <f t="shared" si="3"/>
        <v>43862</v>
      </c>
      <c r="AN23" s="7">
        <f t="shared" si="3"/>
        <v>43891</v>
      </c>
      <c r="AO23" s="7">
        <f t="shared" si="3"/>
        <v>43922</v>
      </c>
      <c r="AP23" s="7">
        <f t="shared" si="3"/>
        <v>43952</v>
      </c>
      <c r="AQ23" s="7">
        <f t="shared" si="3"/>
        <v>43983</v>
      </c>
      <c r="AR23" s="7">
        <f t="shared" si="3"/>
        <v>44013</v>
      </c>
      <c r="AS23" s="7">
        <f t="shared" si="3"/>
        <v>44044</v>
      </c>
      <c r="AT23" s="7">
        <f t="shared" si="3"/>
        <v>44075</v>
      </c>
      <c r="AU23" s="7">
        <f t="shared" si="3"/>
        <v>44105</v>
      </c>
      <c r="AV23" s="7">
        <f t="shared" si="3"/>
        <v>44136</v>
      </c>
      <c r="AW23" s="7">
        <f t="shared" si="3"/>
        <v>44166</v>
      </c>
      <c r="AX23" s="7">
        <f t="shared" si="3"/>
        <v>44197</v>
      </c>
      <c r="AY23" s="7">
        <f t="shared" si="3"/>
        <v>44228</v>
      </c>
      <c r="AZ23" s="39">
        <f t="shared" si="3"/>
        <v>44256</v>
      </c>
      <c r="BA23" s="39">
        <f t="shared" si="3"/>
        <v>44287</v>
      </c>
      <c r="BB23" s="39">
        <f t="shared" si="3"/>
        <v>44317</v>
      </c>
      <c r="BC23" s="39">
        <f t="shared" si="3"/>
        <v>44348</v>
      </c>
      <c r="BD23" s="39">
        <f t="shared" si="3"/>
        <v>44378</v>
      </c>
      <c r="BE23" s="39">
        <f t="shared" si="3"/>
        <v>44409</v>
      </c>
      <c r="BF23" s="39">
        <f t="shared" si="3"/>
        <v>44440</v>
      </c>
      <c r="BG23" s="39">
        <f t="shared" si="3"/>
        <v>44470</v>
      </c>
      <c r="BH23" s="39">
        <f t="shared" si="3"/>
        <v>44501</v>
      </c>
      <c r="BI23" s="39">
        <f t="shared" si="3"/>
        <v>44531</v>
      </c>
      <c r="BJ23" s="39">
        <f t="shared" si="3"/>
        <v>44562</v>
      </c>
      <c r="BK23" s="39">
        <f t="shared" si="3"/>
        <v>44593</v>
      </c>
      <c r="BL23" s="39">
        <f t="shared" si="3"/>
        <v>44621</v>
      </c>
      <c r="BM23" s="39">
        <f t="shared" si="3"/>
        <v>44652</v>
      </c>
      <c r="BN23" s="39">
        <f t="shared" si="3"/>
        <v>44682</v>
      </c>
      <c r="BO23" s="39">
        <f t="shared" si="3"/>
        <v>44713</v>
      </c>
      <c r="BP23" s="39">
        <f t="shared" si="3"/>
        <v>44743</v>
      </c>
      <c r="BQ23" s="39">
        <f t="shared" si="3"/>
        <v>44774</v>
      </c>
    </row>
    <row r="24" spans="1:69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  <c r="BL24" s="10">
        <v>70260</v>
      </c>
      <c r="BM24" s="10">
        <v>70622</v>
      </c>
      <c r="BN24" s="10">
        <v>70900</v>
      </c>
      <c r="BO24" s="10">
        <v>70938</v>
      </c>
      <c r="BP24" s="10">
        <v>71222</v>
      </c>
      <c r="BQ24" s="10">
        <v>71662</v>
      </c>
    </row>
    <row r="25" spans="1:69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  <c r="BL25" s="10">
        <v>164</v>
      </c>
      <c r="BM25" s="10">
        <v>165</v>
      </c>
      <c r="BN25" s="10">
        <v>165</v>
      </c>
      <c r="BO25" s="10">
        <v>165</v>
      </c>
      <c r="BP25" s="10">
        <v>165</v>
      </c>
      <c r="BQ25" s="10">
        <v>165</v>
      </c>
    </row>
    <row r="26" spans="1:69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  <c r="BL26" s="10">
        <v>31</v>
      </c>
      <c r="BM26" s="10">
        <v>31</v>
      </c>
      <c r="BN26" s="10">
        <v>31</v>
      </c>
      <c r="BO26" s="10">
        <v>31</v>
      </c>
      <c r="BP26" s="10">
        <v>31</v>
      </c>
      <c r="BQ26" s="10">
        <v>31</v>
      </c>
    </row>
    <row r="27" spans="1:69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  <c r="BL27" s="10">
        <v>15</v>
      </c>
      <c r="BM27" s="10">
        <v>15</v>
      </c>
      <c r="BN27" s="10">
        <v>15</v>
      </c>
      <c r="BO27" s="10">
        <v>15</v>
      </c>
      <c r="BP27" s="10">
        <v>15</v>
      </c>
      <c r="BQ27" s="10">
        <v>15</v>
      </c>
    </row>
    <row r="28" spans="1:69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  <c r="BL28" s="10">
        <v>8</v>
      </c>
      <c r="BM28" s="10">
        <v>8</v>
      </c>
      <c r="BN28" s="10">
        <v>8</v>
      </c>
      <c r="BO28" s="10">
        <v>8</v>
      </c>
      <c r="BP28" s="10">
        <v>8</v>
      </c>
      <c r="BQ28" s="10">
        <v>8</v>
      </c>
    </row>
    <row r="29" spans="1:69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4" ref="G29:AZ29">SUM(G24:G28)</f>
        <v>41687</v>
      </c>
      <c r="H29" s="46">
        <f t="shared" si="4"/>
        <v>42004</v>
      </c>
      <c r="I29" s="46">
        <f t="shared" si="4"/>
        <v>42655</v>
      </c>
      <c r="J29" s="46">
        <f t="shared" si="4"/>
        <v>43436</v>
      </c>
      <c r="K29" s="46">
        <f t="shared" si="4"/>
        <v>44190</v>
      </c>
      <c r="L29" s="46">
        <f t="shared" si="4"/>
        <v>44689</v>
      </c>
      <c r="M29" s="46">
        <f t="shared" si="4"/>
        <v>45468</v>
      </c>
      <c r="N29" s="46">
        <f t="shared" si="4"/>
        <v>47784</v>
      </c>
      <c r="O29" s="46">
        <f t="shared" si="4"/>
        <v>48657</v>
      </c>
      <c r="P29" s="46">
        <f t="shared" si="4"/>
        <v>49407</v>
      </c>
      <c r="Q29" s="46">
        <f t="shared" si="4"/>
        <v>50198</v>
      </c>
      <c r="R29" s="46">
        <f t="shared" si="4"/>
        <v>50958</v>
      </c>
      <c r="S29" s="46">
        <f t="shared" si="4"/>
        <v>51597</v>
      </c>
      <c r="T29" s="46">
        <f t="shared" si="4"/>
        <v>52363</v>
      </c>
      <c r="U29" s="46">
        <f t="shared" si="4"/>
        <v>52834</v>
      </c>
      <c r="V29" s="46">
        <f t="shared" si="4"/>
        <v>53140</v>
      </c>
      <c r="W29" s="46">
        <f t="shared" si="4"/>
        <v>53571</v>
      </c>
      <c r="X29" s="46">
        <f t="shared" si="4"/>
        <v>54028</v>
      </c>
      <c r="Y29" s="46">
        <f t="shared" si="4"/>
        <v>54391</v>
      </c>
      <c r="Z29" s="46">
        <f t="shared" si="4"/>
        <v>54830</v>
      </c>
      <c r="AA29" s="46">
        <f t="shared" si="4"/>
        <v>55210</v>
      </c>
      <c r="AB29" s="46">
        <f t="shared" si="4"/>
        <v>55742</v>
      </c>
      <c r="AC29" s="46">
        <f t="shared" si="4"/>
        <v>56471</v>
      </c>
      <c r="AD29" s="46">
        <f t="shared" si="4"/>
        <v>57442</v>
      </c>
      <c r="AE29" s="46">
        <f t="shared" si="4"/>
        <v>58206</v>
      </c>
      <c r="AF29" s="46">
        <f t="shared" si="4"/>
        <v>58928</v>
      </c>
      <c r="AG29" s="46">
        <f t="shared" si="4"/>
        <v>59645</v>
      </c>
      <c r="AH29" s="46">
        <f t="shared" si="4"/>
        <v>60208</v>
      </c>
      <c r="AI29" s="46">
        <f t="shared" si="4"/>
        <v>60637</v>
      </c>
      <c r="AJ29" s="46">
        <f t="shared" si="4"/>
        <v>61117</v>
      </c>
      <c r="AK29" s="46">
        <f t="shared" si="4"/>
        <v>61458</v>
      </c>
      <c r="AL29" s="46">
        <f t="shared" si="4"/>
        <v>61610</v>
      </c>
      <c r="AM29" s="46">
        <f t="shared" si="4"/>
        <v>61783</v>
      </c>
      <c r="AN29" s="46">
        <f t="shared" si="4"/>
        <v>61891</v>
      </c>
      <c r="AO29" s="46">
        <f t="shared" si="4"/>
        <v>61891</v>
      </c>
      <c r="AP29" s="46">
        <f t="shared" si="4"/>
        <v>61892</v>
      </c>
      <c r="AQ29" s="46">
        <f t="shared" si="4"/>
        <v>61892</v>
      </c>
      <c r="AR29" s="46">
        <f t="shared" si="4"/>
        <v>61892</v>
      </c>
      <c r="AS29" s="46">
        <f t="shared" si="4"/>
        <v>61897</v>
      </c>
      <c r="AT29" s="46">
        <f t="shared" si="4"/>
        <v>61937</v>
      </c>
      <c r="AU29" s="46">
        <f t="shared" si="4"/>
        <v>61937</v>
      </c>
      <c r="AV29" s="46">
        <f t="shared" si="4"/>
        <v>62222</v>
      </c>
      <c r="AW29" s="46">
        <f t="shared" si="4"/>
        <v>62735</v>
      </c>
      <c r="AX29" s="46">
        <f t="shared" si="4"/>
        <v>63462</v>
      </c>
      <c r="AY29" s="46">
        <f t="shared" si="4"/>
        <v>64063</v>
      </c>
      <c r="AZ29" s="47">
        <f t="shared" si="4"/>
        <v>64880</v>
      </c>
      <c r="BA29" s="47">
        <f aca="true" t="shared" si="5" ref="BA29:BF29">SUM(BA24:BA28)</f>
        <v>65508</v>
      </c>
      <c r="BB29" s="47">
        <f t="shared" si="5"/>
        <v>65986</v>
      </c>
      <c r="BC29" s="47">
        <f t="shared" si="5"/>
        <v>66400</v>
      </c>
      <c r="BD29" s="47">
        <f t="shared" si="5"/>
        <v>66861</v>
      </c>
      <c r="BE29" s="47">
        <f t="shared" si="5"/>
        <v>67213</v>
      </c>
      <c r="BF29" s="47">
        <f t="shared" si="5"/>
        <v>67691</v>
      </c>
      <c r="BG29" s="47">
        <f aca="true" t="shared" si="6" ref="BG29:BM29">SUM(BG24:BG28)</f>
        <v>68167</v>
      </c>
      <c r="BH29" s="47">
        <f t="shared" si="6"/>
        <v>68627</v>
      </c>
      <c r="BI29" s="47">
        <f t="shared" si="6"/>
        <v>69101</v>
      </c>
      <c r="BJ29" s="47">
        <f t="shared" si="6"/>
        <v>69541</v>
      </c>
      <c r="BK29" s="47">
        <f t="shared" si="6"/>
        <v>70004</v>
      </c>
      <c r="BL29" s="47">
        <f t="shared" si="6"/>
        <v>70478</v>
      </c>
      <c r="BM29" s="47">
        <f t="shared" si="6"/>
        <v>70841</v>
      </c>
      <c r="BN29" s="47">
        <f>SUM(BN24:BN28)</f>
        <v>71119</v>
      </c>
      <c r="BO29" s="47">
        <f>SUM(BO24:BO28)</f>
        <v>71157</v>
      </c>
      <c r="BP29" s="47">
        <f>SUM(BP24:BP28)</f>
        <v>71441</v>
      </c>
      <c r="BQ29" s="47">
        <f>SUM(BQ24:BQ28)</f>
        <v>71881</v>
      </c>
    </row>
    <row r="30" ht="12.75" customHeight="1"/>
    <row r="31" spans="1:50" ht="17.25" customHeight="1">
      <c r="A31" s="73" t="s">
        <v>60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48"/>
      <c r="AT31" s="48"/>
      <c r="AU31" s="48"/>
      <c r="AV31" s="48"/>
      <c r="AW31" s="48"/>
      <c r="AX31" s="48"/>
    </row>
    <row r="32" spans="1:44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4" t="s">
        <v>61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52"/>
      <c r="AS34" s="33"/>
      <c r="AT34" s="33"/>
    </row>
    <row r="35" spans="1:46" ht="18.75" customHeight="1">
      <c r="A35" s="53" t="s">
        <v>62</v>
      </c>
      <c r="B35" s="86" t="s">
        <v>63</v>
      </c>
      <c r="C35" s="8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7" t="s">
        <v>63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52"/>
      <c r="AS35" s="33"/>
      <c r="AT35" s="33"/>
    </row>
    <row r="36" spans="1:46" ht="18.75" customHeight="1">
      <c r="A36" s="56" t="s">
        <v>64</v>
      </c>
      <c r="B36" s="80" t="s">
        <v>65</v>
      </c>
      <c r="C36" s="8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1" t="s">
        <v>65</v>
      </c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52"/>
      <c r="AS36" s="33"/>
      <c r="AT36" s="33"/>
    </row>
    <row r="37" spans="1:46" ht="18.75" customHeight="1">
      <c r="A37" s="56" t="s">
        <v>66</v>
      </c>
      <c r="B37" s="80" t="s">
        <v>67</v>
      </c>
      <c r="C37" s="80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1" t="s">
        <v>67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2"/>
      <c r="AR37" s="52"/>
      <c r="AS37" s="33"/>
      <c r="AT37" s="33"/>
    </row>
    <row r="38" spans="1:46" ht="18.75" customHeight="1">
      <c r="A38" s="56" t="s">
        <v>68</v>
      </c>
      <c r="B38" s="80" t="s">
        <v>69</v>
      </c>
      <c r="C38" s="80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1" t="s">
        <v>69</v>
      </c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52"/>
      <c r="AS38" s="33"/>
      <c r="AT38" s="33"/>
    </row>
    <row r="39" spans="1:46" ht="18.75" customHeight="1">
      <c r="A39" s="58" t="s">
        <v>70</v>
      </c>
      <c r="B39" s="80" t="s">
        <v>71</v>
      </c>
      <c r="C39" s="80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1" t="s">
        <v>71</v>
      </c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2"/>
      <c r="AR39" s="52"/>
      <c r="AS39" s="33"/>
      <c r="AT39" s="33"/>
    </row>
    <row r="40" spans="1:46" ht="18.75" customHeight="1" thickBot="1">
      <c r="A40" s="59" t="s">
        <v>72</v>
      </c>
      <c r="B40" s="77" t="s">
        <v>73</v>
      </c>
      <c r="C40" s="7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7" t="s">
        <v>73</v>
      </c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6" ht="240.75" customHeight="1">
      <c r="A42" s="79" t="s">
        <v>74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36:C36"/>
    <mergeCell ref="AE36:AQ36"/>
    <mergeCell ref="A42:AT42"/>
    <mergeCell ref="AP2:BN2"/>
    <mergeCell ref="AP3:BN3"/>
    <mergeCell ref="A31:AR32"/>
    <mergeCell ref="AE34:AQ34"/>
    <mergeCell ref="B35:C35"/>
    <mergeCell ref="AE35:AQ35"/>
    <mergeCell ref="B40:C40"/>
    <mergeCell ref="AE40:AQ40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22" r:id="rId2"/>
  <ignoredErrors>
    <ignoredError sqref="BH19:BK19 AP19:BG19 BL19:BN19 BO19:BQ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CB74"/>
  <sheetViews>
    <sheetView view="pageBreakPreview" zoomScale="85" zoomScaleSheetLayoutView="85" zoomScalePageLayoutView="0" workbookViewId="0" topLeftCell="A25">
      <selection activeCell="AK31" sqref="AK31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11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3" t="s">
        <v>78</v>
      </c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3" t="s">
        <v>95</v>
      </c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8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</row>
    <row r="14" spans="1:58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  <c r="BA14" s="10">
        <v>401.2427580635714</v>
      </c>
      <c r="BB14" s="10">
        <v>370.8131484632258</v>
      </c>
      <c r="BC14" s="10">
        <v>383.23950746266667</v>
      </c>
      <c r="BD14" s="10">
        <v>435.2464726525807</v>
      </c>
      <c r="BE14" s="10">
        <v>511.24694612300004</v>
      </c>
      <c r="BF14" s="10">
        <v>555.2115458254839</v>
      </c>
    </row>
    <row r="15" spans="1:58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  <c r="BA15" s="10">
        <v>2276.120029413214</v>
      </c>
      <c r="BB15" s="10">
        <v>2277.412310361613</v>
      </c>
      <c r="BC15" s="10">
        <v>2387.3752816986666</v>
      </c>
      <c r="BD15" s="10">
        <v>2444.549808374193</v>
      </c>
      <c r="BE15" s="10">
        <v>2491.6359590953334</v>
      </c>
      <c r="BF15" s="10">
        <v>2531.6369237770973</v>
      </c>
    </row>
    <row r="16" spans="1:58" ht="16.5" customHeight="1" thickBot="1">
      <c r="A16" s="9" t="s">
        <v>86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1.9101116425166664</v>
      </c>
      <c r="S16" s="97">
        <v>0</v>
      </c>
      <c r="T16" s="97">
        <v>0</v>
      </c>
      <c r="U16" s="97">
        <v>0</v>
      </c>
      <c r="V16" s="97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  <c r="BA16" s="10">
        <v>26.796267100714278</v>
      </c>
      <c r="BB16" s="10">
        <v>25.61452757903226</v>
      </c>
      <c r="BC16" s="10">
        <v>24.61197067866667</v>
      </c>
      <c r="BD16" s="10">
        <v>26.06564400870968</v>
      </c>
      <c r="BE16" s="10">
        <v>36.27758333533333</v>
      </c>
      <c r="BF16" s="10">
        <v>45.38960359612903</v>
      </c>
    </row>
    <row r="17" spans="1:58" ht="16.5" customHeight="1" thickBot="1">
      <c r="A17" s="9" t="s">
        <v>87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  <c r="BA17" s="10">
        <v>16.969960173214286</v>
      </c>
      <c r="BB17" s="10">
        <v>16.969960173214286</v>
      </c>
      <c r="BC17" s="10">
        <v>13.859830819333332</v>
      </c>
      <c r="BD17" s="10">
        <v>17.737077803225805</v>
      </c>
      <c r="BE17" s="10">
        <v>23.745584108000003</v>
      </c>
      <c r="BF17" s="10">
        <v>33.75512860548387</v>
      </c>
    </row>
    <row r="18" spans="1:58" ht="16.5" customHeight="1" thickBot="1">
      <c r="A18" s="9" t="s">
        <v>88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  <c r="BA18" s="10">
        <v>0.7214282585714286</v>
      </c>
      <c r="BB18" s="10">
        <v>2.1166018341935486</v>
      </c>
      <c r="BC18" s="10">
        <v>0.45673639866666665</v>
      </c>
      <c r="BD18" s="10">
        <v>0.43744623483870965</v>
      </c>
      <c r="BE18" s="10">
        <v>4.1683082156666655</v>
      </c>
      <c r="BF18" s="10">
        <v>1.4980255177419353</v>
      </c>
    </row>
    <row r="19" spans="1:58" ht="16.5" customHeight="1" thickBot="1">
      <c r="A19" s="9" t="s">
        <v>90</v>
      </c>
      <c r="B19" s="97">
        <v>0</v>
      </c>
      <c r="C19" s="97">
        <v>0</v>
      </c>
      <c r="D19" s="97">
        <v>0</v>
      </c>
      <c r="E19" s="97">
        <v>0</v>
      </c>
      <c r="F19" s="97">
        <v>632.8385921110832</v>
      </c>
      <c r="G19" s="97">
        <v>582.6908360742935</v>
      </c>
      <c r="H19" s="97">
        <v>527.8227811258066</v>
      </c>
      <c r="I19" s="97">
        <v>311.86843028527096</v>
      </c>
      <c r="J19" s="97">
        <v>342.74667777877744</v>
      </c>
      <c r="K19" s="97">
        <v>734.9814134331799</v>
      </c>
      <c r="L19" s="97">
        <v>818.5516160368547</v>
      </c>
      <c r="M19" s="97">
        <v>1041.52574483174</v>
      </c>
      <c r="N19" s="97">
        <v>1791.5121496599</v>
      </c>
      <c r="O19" s="97">
        <v>2254.88359003901</v>
      </c>
      <c r="P19" s="97">
        <v>1541.3824032369498</v>
      </c>
      <c r="Q19" s="97">
        <v>1292.1569515944095</v>
      </c>
      <c r="R19" s="97">
        <v>947.0841937130067</v>
      </c>
      <c r="S19" s="97">
        <v>941.0927690761388</v>
      </c>
      <c r="T19" s="97">
        <v>2561.7023126261934</v>
      </c>
      <c r="U19" s="97">
        <v>7625.14449192181</v>
      </c>
      <c r="V19" s="97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  <c r="BA19" s="10">
        <v>210.9887571532143</v>
      </c>
      <c r="BB19" s="10">
        <v>205.25114040580644</v>
      </c>
      <c r="BC19" s="10">
        <v>184.82521122333333</v>
      </c>
      <c r="BD19" s="10">
        <v>223.34022572612906</v>
      </c>
      <c r="BE19" s="10">
        <v>170.05661622933332</v>
      </c>
      <c r="BF19" s="10">
        <v>229.1614503616129</v>
      </c>
    </row>
    <row r="20" spans="1:58" ht="16.5" customHeight="1" thickBot="1">
      <c r="A20" s="9" t="s">
        <v>91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/>
      <c r="V20" s="98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  <c r="BA20" s="10">
        <v>530.5638183653572</v>
      </c>
      <c r="BB20" s="10">
        <v>451.33287442903224</v>
      </c>
      <c r="BC20" s="10">
        <v>435.45930999166666</v>
      </c>
      <c r="BD20" s="10">
        <v>504.9006720874194</v>
      </c>
      <c r="BE20" s="10">
        <v>376.0776923866667</v>
      </c>
      <c r="BF20" s="10">
        <v>406.274773057742</v>
      </c>
    </row>
    <row r="21" spans="1:58" ht="16.5" customHeight="1" thickBot="1">
      <c r="A21" s="9" t="s">
        <v>92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/>
      <c r="V21" s="98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  <c r="BA21" s="10">
        <v>1031.8303342510715</v>
      </c>
      <c r="BB21" s="10">
        <v>894.2494655690323</v>
      </c>
      <c r="BC21" s="10">
        <v>677.3412563783334</v>
      </c>
      <c r="BD21" s="10">
        <v>898.7697433290323</v>
      </c>
      <c r="BE21" s="10">
        <v>650.4244149043334</v>
      </c>
      <c r="BF21" s="10">
        <v>293.6722389883871</v>
      </c>
    </row>
    <row r="22" spans="1:58" ht="16.5" customHeight="1" thickBot="1">
      <c r="A22" s="9" t="s">
        <v>93</v>
      </c>
      <c r="B22" s="98">
        <v>0</v>
      </c>
      <c r="C22" s="98">
        <v>0</v>
      </c>
      <c r="D22" s="98">
        <v>0</v>
      </c>
      <c r="E22" s="98">
        <v>0</v>
      </c>
      <c r="F22" s="98">
        <v>632.8385921110832</v>
      </c>
      <c r="G22" s="98">
        <v>582.6908360742935</v>
      </c>
      <c r="H22" s="98">
        <v>527.8227811258066</v>
      </c>
      <c r="I22" s="98">
        <v>311.86843028527096</v>
      </c>
      <c r="J22" s="98">
        <v>342.74667777877744</v>
      </c>
      <c r="K22" s="98">
        <v>734.9814134331799</v>
      </c>
      <c r="L22" s="98">
        <v>818.5516160368547</v>
      </c>
      <c r="M22" s="98">
        <v>1041.52574483174</v>
      </c>
      <c r="N22" s="98">
        <v>1791.5121496599</v>
      </c>
      <c r="O22" s="98">
        <v>2254.88359003901</v>
      </c>
      <c r="P22" s="98">
        <v>1541.3824032369498</v>
      </c>
      <c r="Q22" s="98">
        <v>1292.1569515944095</v>
      </c>
      <c r="R22" s="98">
        <v>947.0841937130067</v>
      </c>
      <c r="S22" s="98">
        <v>941.0927690761388</v>
      </c>
      <c r="T22" s="98">
        <v>2561.7023126261934</v>
      </c>
      <c r="U22" s="98"/>
      <c r="V22" s="98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  <c r="BA22" s="10">
        <v>3786.030276218572</v>
      </c>
      <c r="BB22" s="10">
        <v>3305.0714857274193</v>
      </c>
      <c r="BC22" s="10">
        <v>3017.6150083866664</v>
      </c>
      <c r="BD22" s="10">
        <v>2461.9052599048387</v>
      </c>
      <c r="BE22" s="10">
        <v>1478.900687326</v>
      </c>
      <c r="BF22" s="10">
        <v>2080.593401805484</v>
      </c>
    </row>
    <row r="23" spans="1:58" ht="16.5" customHeight="1" thickBot="1">
      <c r="A23" s="68" t="s">
        <v>94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/>
      <c r="V23" s="99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  <c r="BA23" s="10">
        <v>1043.5535434528574</v>
      </c>
      <c r="BB23" s="10">
        <v>943.2480006025806</v>
      </c>
      <c r="BC23" s="10">
        <v>701.8990778963334</v>
      </c>
      <c r="BD23" s="10">
        <v>4562.913958519032</v>
      </c>
      <c r="BE23" s="10">
        <v>4469.705975404334</v>
      </c>
      <c r="BF23" s="10">
        <v>3334.5432866167744</v>
      </c>
    </row>
    <row r="24" spans="1:58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 aca="true" t="shared" si="2" ref="AY24:BF24">+SUM(AY14:AY23)</f>
        <v>12058.428743178065</v>
      </c>
      <c r="AZ24" s="16">
        <f t="shared" si="2"/>
        <v>9866.416418339677</v>
      </c>
      <c r="BA24" s="16">
        <f t="shared" si="2"/>
        <v>9324.817172450359</v>
      </c>
      <c r="BB24" s="16">
        <f t="shared" si="2"/>
        <v>8492.07951514515</v>
      </c>
      <c r="BC24" s="16">
        <f t="shared" si="2"/>
        <v>7826.683190934332</v>
      </c>
      <c r="BD24" s="16">
        <f t="shared" si="2"/>
        <v>11575.866308640001</v>
      </c>
      <c r="BE24" s="16">
        <f t="shared" si="2"/>
        <v>10212.239767128001</v>
      </c>
      <c r="BF24" s="16">
        <f t="shared" si="2"/>
        <v>9511.736378151936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8" ht="26.25" customHeight="1" thickBot="1">
      <c r="A28" s="6" t="s">
        <v>8</v>
      </c>
      <c r="B28" s="7">
        <f aca="true" t="shared" si="3" ref="B28:AR28">B13</f>
        <v>43070</v>
      </c>
      <c r="C28" s="7">
        <f t="shared" si="3"/>
        <v>43101</v>
      </c>
      <c r="D28" s="7">
        <f t="shared" si="3"/>
        <v>43132</v>
      </c>
      <c r="E28" s="7">
        <f t="shared" si="3"/>
        <v>43160</v>
      </c>
      <c r="F28" s="7">
        <f t="shared" si="3"/>
        <v>43191</v>
      </c>
      <c r="G28" s="7">
        <f t="shared" si="3"/>
        <v>43221</v>
      </c>
      <c r="H28" s="7">
        <f t="shared" si="3"/>
        <v>43252</v>
      </c>
      <c r="I28" s="7">
        <f t="shared" si="3"/>
        <v>43282</v>
      </c>
      <c r="J28" s="7">
        <f t="shared" si="3"/>
        <v>43313</v>
      </c>
      <c r="K28" s="7">
        <f t="shared" si="3"/>
        <v>43344</v>
      </c>
      <c r="L28" s="7">
        <f t="shared" si="3"/>
        <v>43374</v>
      </c>
      <c r="M28" s="7">
        <f t="shared" si="3"/>
        <v>43405</v>
      </c>
      <c r="N28" s="7">
        <f t="shared" si="3"/>
        <v>43435</v>
      </c>
      <c r="O28" s="7">
        <f t="shared" si="3"/>
        <v>43466</v>
      </c>
      <c r="P28" s="7">
        <f t="shared" si="3"/>
        <v>43497</v>
      </c>
      <c r="Q28" s="7">
        <f t="shared" si="3"/>
        <v>43525</v>
      </c>
      <c r="R28" s="7">
        <f t="shared" si="3"/>
        <v>43556</v>
      </c>
      <c r="S28" s="7">
        <f t="shared" si="3"/>
        <v>43586</v>
      </c>
      <c r="T28" s="7">
        <f t="shared" si="3"/>
        <v>43617</v>
      </c>
      <c r="U28" s="7">
        <f t="shared" si="3"/>
        <v>43647</v>
      </c>
      <c r="V28" s="7">
        <f t="shared" si="3"/>
        <v>43678</v>
      </c>
      <c r="W28" s="7">
        <f t="shared" si="3"/>
        <v>43709</v>
      </c>
      <c r="X28" s="7">
        <f t="shared" si="3"/>
        <v>43739</v>
      </c>
      <c r="Y28" s="7">
        <f t="shared" si="3"/>
        <v>43770</v>
      </c>
      <c r="Z28" s="7">
        <f t="shared" si="3"/>
        <v>43800</v>
      </c>
      <c r="AA28" s="7">
        <f t="shared" si="3"/>
        <v>43831</v>
      </c>
      <c r="AB28" s="7">
        <f t="shared" si="3"/>
        <v>43862</v>
      </c>
      <c r="AC28" s="7">
        <f t="shared" si="3"/>
        <v>43891</v>
      </c>
      <c r="AD28" s="7">
        <f t="shared" si="3"/>
        <v>43922</v>
      </c>
      <c r="AE28" s="7">
        <f t="shared" si="3"/>
        <v>43952</v>
      </c>
      <c r="AF28" s="7">
        <f t="shared" si="3"/>
        <v>43983</v>
      </c>
      <c r="AG28" s="7">
        <f t="shared" si="3"/>
        <v>44013</v>
      </c>
      <c r="AH28" s="7">
        <f t="shared" si="3"/>
        <v>44044</v>
      </c>
      <c r="AI28" s="7">
        <f t="shared" si="3"/>
        <v>44075</v>
      </c>
      <c r="AJ28" s="7">
        <f t="shared" si="3"/>
        <v>44105</v>
      </c>
      <c r="AK28" s="7">
        <f t="shared" si="3"/>
        <v>44136</v>
      </c>
      <c r="AL28" s="7">
        <f t="shared" si="3"/>
        <v>44166</v>
      </c>
      <c r="AM28" s="7">
        <f t="shared" si="3"/>
        <v>44197</v>
      </c>
      <c r="AN28" s="7">
        <f t="shared" si="3"/>
        <v>44228</v>
      </c>
      <c r="AO28" s="39">
        <f t="shared" si="3"/>
        <v>44256</v>
      </c>
      <c r="AP28" s="39">
        <f t="shared" si="3"/>
        <v>44287</v>
      </c>
      <c r="AQ28" s="39">
        <f t="shared" si="3"/>
        <v>44317</v>
      </c>
      <c r="AR28" s="39">
        <f t="shared" si="3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  <c r="BA28" s="7">
        <v>44621</v>
      </c>
      <c r="BB28" s="7">
        <v>44652</v>
      </c>
      <c r="BC28" s="7">
        <v>44682</v>
      </c>
      <c r="BD28" s="7">
        <v>44713</v>
      </c>
      <c r="BE28" s="7">
        <v>44743</v>
      </c>
      <c r="BF28" s="7">
        <v>44774</v>
      </c>
    </row>
    <row r="29" spans="1:58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  <c r="BA29" s="10">
        <v>2</v>
      </c>
      <c r="BB29" s="10">
        <v>2</v>
      </c>
      <c r="BC29" s="10">
        <v>2</v>
      </c>
      <c r="BD29" s="10">
        <v>2</v>
      </c>
      <c r="BE29" s="10">
        <v>2</v>
      </c>
      <c r="BF29" s="10">
        <v>2</v>
      </c>
    </row>
    <row r="30" spans="1:58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  <c r="BA30" s="10">
        <v>169773</v>
      </c>
      <c r="BB30" s="10">
        <v>169145</v>
      </c>
      <c r="BC30" s="10">
        <v>173704</v>
      </c>
      <c r="BD30" s="10">
        <v>176431</v>
      </c>
      <c r="BE30" s="10">
        <v>178270</v>
      </c>
      <c r="BF30" s="10">
        <v>181657</v>
      </c>
    </row>
    <row r="31" spans="1:58" ht="16.5" customHeight="1" thickBot="1">
      <c r="A31" s="9" t="s">
        <v>86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10</v>
      </c>
      <c r="O31" s="97">
        <v>12</v>
      </c>
      <c r="P31" s="97">
        <v>13</v>
      </c>
      <c r="Q31" s="97">
        <v>18</v>
      </c>
      <c r="R31" s="97">
        <v>29</v>
      </c>
      <c r="S31" s="97">
        <v>44</v>
      </c>
      <c r="T31" s="97">
        <v>56</v>
      </c>
      <c r="U31" s="97">
        <v>70</v>
      </c>
      <c r="V31" s="97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  <c r="BA31" s="10">
        <v>133</v>
      </c>
      <c r="BB31" s="10">
        <v>130</v>
      </c>
      <c r="BC31" s="10">
        <v>116</v>
      </c>
      <c r="BD31" s="10">
        <v>115</v>
      </c>
      <c r="BE31" s="10">
        <v>118</v>
      </c>
      <c r="BF31" s="10">
        <v>189</v>
      </c>
    </row>
    <row r="32" spans="1:58" ht="16.5" customHeight="1" thickBot="1">
      <c r="A32" s="9" t="s">
        <v>87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  <c r="BA32" s="10">
        <v>53</v>
      </c>
      <c r="BB32" s="10">
        <v>52</v>
      </c>
      <c r="BC32" s="10">
        <v>47</v>
      </c>
      <c r="BD32" s="10">
        <v>46</v>
      </c>
      <c r="BE32" s="10">
        <v>43</v>
      </c>
      <c r="BF32" s="10">
        <v>67</v>
      </c>
    </row>
    <row r="33" spans="1:58" ht="18" customHeight="1" thickBot="1">
      <c r="A33" s="9" t="s">
        <v>88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  <c r="BA33" s="10">
        <v>5</v>
      </c>
      <c r="BB33" s="10">
        <v>5</v>
      </c>
      <c r="BC33" s="10">
        <v>3</v>
      </c>
      <c r="BD33" s="10">
        <v>3</v>
      </c>
      <c r="BE33" s="10">
        <v>4</v>
      </c>
      <c r="BF33" s="10">
        <v>4</v>
      </c>
    </row>
    <row r="34" spans="1:58" ht="12.75" customHeight="1" thickBot="1">
      <c r="A34" s="9" t="s">
        <v>90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14</v>
      </c>
      <c r="O34" s="97">
        <v>14</v>
      </c>
      <c r="P34" s="97">
        <v>15</v>
      </c>
      <c r="Q34" s="97">
        <v>15</v>
      </c>
      <c r="R34" s="97">
        <v>16</v>
      </c>
      <c r="S34" s="97">
        <v>16</v>
      </c>
      <c r="T34" s="97">
        <v>16</v>
      </c>
      <c r="U34" s="97">
        <v>18</v>
      </c>
      <c r="V34" s="97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  <c r="BA34" s="10">
        <v>9</v>
      </c>
      <c r="BB34" s="10">
        <v>9</v>
      </c>
      <c r="BC34" s="10">
        <v>9</v>
      </c>
      <c r="BD34" s="10">
        <v>9</v>
      </c>
      <c r="BE34" s="10">
        <v>9</v>
      </c>
      <c r="BF34" s="10">
        <v>9</v>
      </c>
    </row>
    <row r="35" spans="1:58" ht="17.25" customHeight="1" thickBot="1">
      <c r="A35" s="9" t="s">
        <v>91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  <c r="BA35" s="10">
        <v>7</v>
      </c>
      <c r="BB35" s="10">
        <v>7</v>
      </c>
      <c r="BC35" s="10">
        <v>7</v>
      </c>
      <c r="BD35" s="10">
        <v>7</v>
      </c>
      <c r="BE35" s="10">
        <v>7</v>
      </c>
      <c r="BF35" s="10">
        <v>7</v>
      </c>
    </row>
    <row r="36" spans="1:58" ht="19.5" customHeight="1" thickBot="1">
      <c r="A36" s="9" t="s">
        <v>92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  <c r="BA36" s="10">
        <v>4</v>
      </c>
      <c r="BB36" s="10">
        <v>4</v>
      </c>
      <c r="BC36" s="10">
        <v>4</v>
      </c>
      <c r="BD36" s="10">
        <v>4</v>
      </c>
      <c r="BE36" s="10">
        <v>4</v>
      </c>
      <c r="BF36" s="10">
        <v>3</v>
      </c>
    </row>
    <row r="37" spans="1:58" ht="16.5" customHeight="1" thickBot="1">
      <c r="A37" s="9" t="s">
        <v>93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  <c r="BA37" s="10">
        <v>7</v>
      </c>
      <c r="BB37" s="10">
        <v>7</v>
      </c>
      <c r="BC37" s="10">
        <v>7</v>
      </c>
      <c r="BD37" s="10">
        <v>7</v>
      </c>
      <c r="BE37" s="10">
        <v>7</v>
      </c>
      <c r="BF37" s="10">
        <v>8</v>
      </c>
    </row>
    <row r="38" spans="1:58" ht="40.5" customHeight="1" thickBot="1">
      <c r="A38" s="68" t="s">
        <v>94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  <c r="BA38" s="10">
        <v>19</v>
      </c>
      <c r="BB38" s="10">
        <v>19</v>
      </c>
      <c r="BC38" s="10">
        <v>19</v>
      </c>
      <c r="BD38" s="10">
        <v>19</v>
      </c>
      <c r="BE38" s="10">
        <v>21</v>
      </c>
      <c r="BF38" s="10">
        <v>20</v>
      </c>
    </row>
    <row r="39" spans="1:58" ht="18.75" customHeight="1" thickBot="1">
      <c r="A39" s="13" t="s">
        <v>0</v>
      </c>
      <c r="B39" s="46">
        <f>SUM(B29:B38)</f>
        <v>51</v>
      </c>
      <c r="C39" s="46">
        <f aca="true" t="shared" si="4" ref="C39:AR39">SUM(C29:C38)</f>
        <v>172</v>
      </c>
      <c r="D39" s="46">
        <f t="shared" si="4"/>
        <v>559</v>
      </c>
      <c r="E39" s="46">
        <f t="shared" si="4"/>
        <v>1118</v>
      </c>
      <c r="F39" s="46">
        <f t="shared" si="4"/>
        <v>1751</v>
      </c>
      <c r="G39" s="46">
        <f t="shared" si="4"/>
        <v>2736</v>
      </c>
      <c r="H39" s="46">
        <f t="shared" si="4"/>
        <v>3910</v>
      </c>
      <c r="I39" s="46">
        <f t="shared" si="4"/>
        <v>5125</v>
      </c>
      <c r="J39" s="46">
        <f t="shared" si="4"/>
        <v>7111</v>
      </c>
      <c r="K39" s="46">
        <f t="shared" si="4"/>
        <v>9913</v>
      </c>
      <c r="L39" s="46">
        <f t="shared" si="4"/>
        <v>13554</v>
      </c>
      <c r="M39" s="46">
        <f t="shared" si="4"/>
        <v>18391</v>
      </c>
      <c r="N39" s="46">
        <f t="shared" si="4"/>
        <v>21526</v>
      </c>
      <c r="O39" s="46">
        <f t="shared" si="4"/>
        <v>23988</v>
      </c>
      <c r="P39" s="46">
        <f t="shared" si="4"/>
        <v>27027</v>
      </c>
      <c r="Q39" s="46">
        <f t="shared" si="4"/>
        <v>31741</v>
      </c>
      <c r="R39" s="46">
        <f t="shared" si="4"/>
        <v>35802</v>
      </c>
      <c r="S39" s="46">
        <f t="shared" si="4"/>
        <v>40901</v>
      </c>
      <c r="T39" s="46">
        <f t="shared" si="4"/>
        <v>46988</v>
      </c>
      <c r="U39" s="46">
        <f t="shared" si="4"/>
        <v>54133</v>
      </c>
      <c r="V39" s="46">
        <f t="shared" si="4"/>
        <v>61949</v>
      </c>
      <c r="W39" s="46">
        <f t="shared" si="4"/>
        <v>69931</v>
      </c>
      <c r="X39" s="46">
        <f t="shared" si="4"/>
        <v>77642</v>
      </c>
      <c r="Y39" s="46">
        <f t="shared" si="4"/>
        <v>84385</v>
      </c>
      <c r="Z39" s="46">
        <f t="shared" si="4"/>
        <v>87423</v>
      </c>
      <c r="AA39" s="46">
        <f t="shared" si="4"/>
        <v>85873</v>
      </c>
      <c r="AB39" s="46">
        <f t="shared" si="4"/>
        <v>89167</v>
      </c>
      <c r="AC39" s="46">
        <f t="shared" si="4"/>
        <v>94671</v>
      </c>
      <c r="AD39" s="46">
        <f t="shared" si="4"/>
        <v>96170</v>
      </c>
      <c r="AE39" s="46">
        <f t="shared" si="4"/>
        <v>96190</v>
      </c>
      <c r="AF39" s="46">
        <f t="shared" si="4"/>
        <v>96572</v>
      </c>
      <c r="AG39" s="46">
        <f t="shared" si="4"/>
        <v>97059</v>
      </c>
      <c r="AH39" s="46">
        <f t="shared" si="4"/>
        <v>98461</v>
      </c>
      <c r="AI39" s="46">
        <f t="shared" si="4"/>
        <v>101722</v>
      </c>
      <c r="AJ39" s="46">
        <f t="shared" si="4"/>
        <v>105676</v>
      </c>
      <c r="AK39" s="46">
        <f t="shared" si="4"/>
        <v>109863</v>
      </c>
      <c r="AL39" s="46">
        <f t="shared" si="4"/>
        <v>115921</v>
      </c>
      <c r="AM39" s="46">
        <f t="shared" si="4"/>
        <v>120173</v>
      </c>
      <c r="AN39" s="46">
        <f t="shared" si="4"/>
        <v>123784</v>
      </c>
      <c r="AO39" s="46">
        <f t="shared" si="4"/>
        <v>126712</v>
      </c>
      <c r="AP39" s="46">
        <f t="shared" si="4"/>
        <v>129201</v>
      </c>
      <c r="AQ39" s="46">
        <f t="shared" si="4"/>
        <v>132084</v>
      </c>
      <c r="AR39" s="46">
        <f t="shared" si="4"/>
        <v>135173</v>
      </c>
      <c r="AS39" s="16">
        <f aca="true" t="shared" si="5" ref="AS39:AX39">+SUM(AS29:AS38)</f>
        <v>137810</v>
      </c>
      <c r="AT39" s="16">
        <f t="shared" si="5"/>
        <v>139595</v>
      </c>
      <c r="AU39" s="16">
        <f t="shared" si="5"/>
        <v>142684</v>
      </c>
      <c r="AV39" s="16">
        <f t="shared" si="5"/>
        <v>146925</v>
      </c>
      <c r="AW39" s="16">
        <f t="shared" si="5"/>
        <v>150945</v>
      </c>
      <c r="AX39" s="16">
        <f t="shared" si="5"/>
        <v>158897</v>
      </c>
      <c r="AY39" s="16">
        <f aca="true" t="shared" si="6" ref="AY39:BE39">+SUM(AY29:AY38)</f>
        <v>163428</v>
      </c>
      <c r="AZ39" s="16">
        <f t="shared" si="6"/>
        <v>167335</v>
      </c>
      <c r="BA39" s="16">
        <f t="shared" si="6"/>
        <v>170012</v>
      </c>
      <c r="BB39" s="16">
        <f t="shared" si="6"/>
        <v>169380</v>
      </c>
      <c r="BC39" s="16">
        <f t="shared" si="6"/>
        <v>173918</v>
      </c>
      <c r="BD39" s="16">
        <f t="shared" si="6"/>
        <v>176643</v>
      </c>
      <c r="BE39" s="16">
        <f t="shared" si="6"/>
        <v>178485</v>
      </c>
      <c r="BF39" s="16">
        <f>+SUM(BF29:BF38)</f>
        <v>181966</v>
      </c>
    </row>
    <row r="40" spans="45:46" ht="18.75" customHeight="1">
      <c r="AS40" s="33"/>
      <c r="AT40" s="33"/>
    </row>
    <row r="41" spans="1:46" ht="34.5" customHeight="1">
      <c r="A41" s="73" t="s">
        <v>60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33"/>
      <c r="AT41" s="33"/>
    </row>
    <row r="42" spans="1:44" ht="188.2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89" t="s">
        <v>61</v>
      </c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  <c r="AR44" s="52"/>
    </row>
    <row r="45" spans="1:44" ht="12.75">
      <c r="A45" s="53" t="s">
        <v>62</v>
      </c>
      <c r="B45" s="92" t="s">
        <v>63</v>
      </c>
      <c r="C45" s="9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4" t="s">
        <v>63</v>
      </c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6"/>
      <c r="AR45" s="52"/>
    </row>
    <row r="46" spans="1:44" ht="12.75">
      <c r="A46" s="56" t="s">
        <v>64</v>
      </c>
      <c r="B46" s="80" t="s">
        <v>65</v>
      </c>
      <c r="C46" s="8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81" t="s">
        <v>65</v>
      </c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2"/>
      <c r="AR46" s="52"/>
    </row>
    <row r="47" spans="1:44" ht="12.75">
      <c r="A47" s="56" t="s">
        <v>66</v>
      </c>
      <c r="B47" s="80" t="s">
        <v>67</v>
      </c>
      <c r="C47" s="80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81" t="s">
        <v>67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2"/>
      <c r="AR47" s="52"/>
    </row>
    <row r="48" spans="1:44" ht="12.75">
      <c r="A48" s="56" t="s">
        <v>68</v>
      </c>
      <c r="B48" s="80" t="s">
        <v>69</v>
      </c>
      <c r="C48" s="80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81" t="s">
        <v>69</v>
      </c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2"/>
      <c r="AR48" s="52"/>
    </row>
    <row r="49" spans="1:44" ht="12.75">
      <c r="A49" s="58" t="s">
        <v>70</v>
      </c>
      <c r="B49" s="80" t="s">
        <v>71</v>
      </c>
      <c r="C49" s="80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81" t="s">
        <v>71</v>
      </c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2"/>
      <c r="AR49" s="52"/>
    </row>
    <row r="50" spans="1:44" ht="13.5" thickBot="1">
      <c r="A50" s="59" t="s">
        <v>72</v>
      </c>
      <c r="B50" s="77" t="s">
        <v>73</v>
      </c>
      <c r="C50" s="77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77" t="s">
        <v>73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8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79" t="s">
        <v>74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1">
    <mergeCell ref="G19:G23"/>
    <mergeCell ref="F19:F23"/>
    <mergeCell ref="E19:E23"/>
    <mergeCell ref="D19:D23"/>
    <mergeCell ref="C19:C23"/>
    <mergeCell ref="B19:B23"/>
    <mergeCell ref="M19:M23"/>
    <mergeCell ref="L19:L23"/>
    <mergeCell ref="K19:K23"/>
    <mergeCell ref="J19:J23"/>
    <mergeCell ref="I19:I23"/>
    <mergeCell ref="H19:H23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R34:R38"/>
    <mergeCell ref="Q34:Q38"/>
    <mergeCell ref="P34:P38"/>
    <mergeCell ref="O34:O38"/>
    <mergeCell ref="N34:N38"/>
    <mergeCell ref="P31:P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B31:B33"/>
    <mergeCell ref="C31:C33"/>
    <mergeCell ref="D31:D33"/>
    <mergeCell ref="E31:E33"/>
    <mergeCell ref="F31:F33"/>
    <mergeCell ref="G31:G33"/>
    <mergeCell ref="AE49:AQ49"/>
    <mergeCell ref="A41:AR42"/>
    <mergeCell ref="AE44:AQ44"/>
    <mergeCell ref="B45:C45"/>
    <mergeCell ref="AE45:AQ45"/>
    <mergeCell ref="B46:C46"/>
    <mergeCell ref="AE46:AQ46"/>
    <mergeCell ref="AF3:BC3"/>
    <mergeCell ref="AF4:BC4"/>
    <mergeCell ref="B50:C50"/>
    <mergeCell ref="AE50:AQ50"/>
    <mergeCell ref="A52:AO52"/>
    <mergeCell ref="B47:C47"/>
    <mergeCell ref="AE47:AQ47"/>
    <mergeCell ref="B48:C48"/>
    <mergeCell ref="AE48:AQ48"/>
    <mergeCell ref="B49:C49"/>
  </mergeCells>
  <printOptions/>
  <pageMargins left="0.7" right="0.7" top="0.75" bottom="0.75" header="0.3" footer="0.3"/>
  <pageSetup fitToHeight="1" fitToWidth="1" horizontalDpi="600" verticalDpi="600" orientation="portrait" scale="21" r:id="rId2"/>
  <colBreaks count="1" manualBreakCount="1">
    <brk id="44" max="73" man="1"/>
  </colBreaks>
  <ignoredErrors>
    <ignoredError sqref="AH24:BC24 AE24:AG24 AT39:BC39 BD24:BE24 BD39:BF3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B64"/>
  <sheetViews>
    <sheetView view="pageBreakPreview" zoomScaleSheetLayoutView="100" workbookViewId="0" topLeftCell="A16">
      <selection activeCell="AE5" sqref="AE5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13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2" spans="2:80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2:80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83" t="s">
        <v>81</v>
      </c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83" t="s">
        <v>95</v>
      </c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8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8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</row>
    <row r="14" spans="1:58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  <c r="BA14" s="10">
        <v>148.4719861432258</v>
      </c>
      <c r="BB14" s="10">
        <v>143.02441349999998</v>
      </c>
      <c r="BC14" s="10">
        <v>145.45429063258067</v>
      </c>
      <c r="BD14" s="10">
        <v>143.02441349999998</v>
      </c>
      <c r="BE14" s="10">
        <v>146.49550380612902</v>
      </c>
      <c r="BF14" s="10">
        <v>148.31022217096776</v>
      </c>
    </row>
    <row r="15" spans="1:58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  <c r="BA15" s="10">
        <v>95.93059228064517</v>
      </c>
      <c r="BB15" s="10">
        <v>106.06054841099998</v>
      </c>
      <c r="BC15" s="10">
        <v>102.80214355290322</v>
      </c>
      <c r="BD15" s="10">
        <v>106.06054841099998</v>
      </c>
      <c r="BE15" s="10">
        <v>111.06349796709677</v>
      </c>
      <c r="BF15" s="10">
        <v>103.12225394870968</v>
      </c>
    </row>
    <row r="16" spans="1:58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</row>
    <row r="17" spans="1:58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  <c r="BA17" s="10">
        <v>3556.7511645370964</v>
      </c>
      <c r="BB17" s="10">
        <v>3847.7334129633327</v>
      </c>
      <c r="BC17" s="10">
        <v>3008.493191152904</v>
      </c>
      <c r="BD17" s="10">
        <v>3847.7334129633327</v>
      </c>
      <c r="BE17" s="10">
        <v>3292.6942634838706</v>
      </c>
      <c r="BF17" s="10">
        <v>3470.5810913712903</v>
      </c>
    </row>
    <row r="18" spans="1:58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</row>
    <row r="19" spans="1:58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  <c r="BA19" s="16">
        <f aca="true" t="shared" si="1" ref="BA19:BF19">+SUM(BA14:BA18)</f>
        <v>3801.1537429609675</v>
      </c>
      <c r="BB19" s="16">
        <f t="shared" si="1"/>
        <v>4096.818374874333</v>
      </c>
      <c r="BC19" s="16">
        <f t="shared" si="1"/>
        <v>3256.749625338388</v>
      </c>
      <c r="BD19" s="16">
        <f t="shared" si="1"/>
        <v>4096.818374874333</v>
      </c>
      <c r="BE19" s="16">
        <f t="shared" si="1"/>
        <v>3550.2532652570962</v>
      </c>
      <c r="BF19" s="16">
        <f t="shared" si="1"/>
        <v>3722.013567490968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8" ht="26.25" customHeight="1" thickBot="1">
      <c r="A23" s="6" t="s">
        <v>8</v>
      </c>
      <c r="B23" s="7">
        <f aca="true" t="shared" si="2" ref="B23:AR23">B13</f>
        <v>43070</v>
      </c>
      <c r="C23" s="7">
        <f t="shared" si="2"/>
        <v>43101</v>
      </c>
      <c r="D23" s="7">
        <f t="shared" si="2"/>
        <v>43132</v>
      </c>
      <c r="E23" s="7">
        <f t="shared" si="2"/>
        <v>43160</v>
      </c>
      <c r="F23" s="7">
        <f t="shared" si="2"/>
        <v>43191</v>
      </c>
      <c r="G23" s="7">
        <f t="shared" si="2"/>
        <v>43221</v>
      </c>
      <c r="H23" s="7">
        <f t="shared" si="2"/>
        <v>43252</v>
      </c>
      <c r="I23" s="7">
        <f t="shared" si="2"/>
        <v>43282</v>
      </c>
      <c r="J23" s="7">
        <f t="shared" si="2"/>
        <v>43313</v>
      </c>
      <c r="K23" s="7">
        <f t="shared" si="2"/>
        <v>43344</v>
      </c>
      <c r="L23" s="7">
        <f t="shared" si="2"/>
        <v>43374</v>
      </c>
      <c r="M23" s="7">
        <f t="shared" si="2"/>
        <v>43405</v>
      </c>
      <c r="N23" s="7">
        <f t="shared" si="2"/>
        <v>43435</v>
      </c>
      <c r="O23" s="7">
        <f t="shared" si="2"/>
        <v>43466</v>
      </c>
      <c r="P23" s="7">
        <f t="shared" si="2"/>
        <v>43497</v>
      </c>
      <c r="Q23" s="7">
        <f t="shared" si="2"/>
        <v>43525</v>
      </c>
      <c r="R23" s="7">
        <f t="shared" si="2"/>
        <v>43556</v>
      </c>
      <c r="S23" s="7">
        <f t="shared" si="2"/>
        <v>43586</v>
      </c>
      <c r="T23" s="7">
        <f t="shared" si="2"/>
        <v>43617</v>
      </c>
      <c r="U23" s="7">
        <f t="shared" si="2"/>
        <v>43647</v>
      </c>
      <c r="V23" s="7">
        <f t="shared" si="2"/>
        <v>43678</v>
      </c>
      <c r="W23" s="7">
        <f t="shared" si="2"/>
        <v>43709</v>
      </c>
      <c r="X23" s="7">
        <f t="shared" si="2"/>
        <v>43739</v>
      </c>
      <c r="Y23" s="7">
        <f t="shared" si="2"/>
        <v>43770</v>
      </c>
      <c r="Z23" s="7">
        <f t="shared" si="2"/>
        <v>43800</v>
      </c>
      <c r="AA23" s="7">
        <f t="shared" si="2"/>
        <v>43831</v>
      </c>
      <c r="AB23" s="7">
        <f t="shared" si="2"/>
        <v>43862</v>
      </c>
      <c r="AC23" s="7">
        <f t="shared" si="2"/>
        <v>43891</v>
      </c>
      <c r="AD23" s="7">
        <f t="shared" si="2"/>
        <v>43922</v>
      </c>
      <c r="AE23" s="7">
        <f t="shared" si="2"/>
        <v>43952</v>
      </c>
      <c r="AF23" s="7">
        <f t="shared" si="2"/>
        <v>43983</v>
      </c>
      <c r="AG23" s="7">
        <f t="shared" si="2"/>
        <v>44013</v>
      </c>
      <c r="AH23" s="7">
        <f t="shared" si="2"/>
        <v>44044</v>
      </c>
      <c r="AI23" s="7">
        <f t="shared" si="2"/>
        <v>44075</v>
      </c>
      <c r="AJ23" s="7">
        <f t="shared" si="2"/>
        <v>44105</v>
      </c>
      <c r="AK23" s="7">
        <f t="shared" si="2"/>
        <v>44136</v>
      </c>
      <c r="AL23" s="7">
        <f t="shared" si="2"/>
        <v>44166</v>
      </c>
      <c r="AM23" s="7">
        <f t="shared" si="2"/>
        <v>44197</v>
      </c>
      <c r="AN23" s="7">
        <f t="shared" si="2"/>
        <v>44228</v>
      </c>
      <c r="AO23" s="39">
        <f t="shared" si="2"/>
        <v>44256</v>
      </c>
      <c r="AP23" s="39">
        <f t="shared" si="2"/>
        <v>44287</v>
      </c>
      <c r="AQ23" s="39">
        <f t="shared" si="2"/>
        <v>44317</v>
      </c>
      <c r="AR23" s="39">
        <f t="shared" si="2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  <c r="BA23" s="39">
        <v>44621</v>
      </c>
      <c r="BB23" s="39">
        <v>44652</v>
      </c>
      <c r="BC23" s="39">
        <v>44682</v>
      </c>
      <c r="BD23" s="39">
        <v>44713</v>
      </c>
      <c r="BE23" s="39">
        <v>44743</v>
      </c>
      <c r="BF23" s="39">
        <v>44774</v>
      </c>
    </row>
    <row r="24" spans="1:58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  <c r="BA24" s="41">
        <v>12846</v>
      </c>
      <c r="BB24" s="41">
        <v>12846</v>
      </c>
      <c r="BC24" s="41">
        <v>12846</v>
      </c>
      <c r="BD24" s="41">
        <v>12846</v>
      </c>
      <c r="BE24" s="41">
        <v>12846</v>
      </c>
      <c r="BF24" s="41">
        <v>12846</v>
      </c>
    </row>
    <row r="25" spans="1:58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  <c r="BA25" s="44">
        <v>29</v>
      </c>
      <c r="BB25" s="44">
        <v>29</v>
      </c>
      <c r="BC25" s="44">
        <v>29</v>
      </c>
      <c r="BD25" s="44">
        <v>29</v>
      </c>
      <c r="BE25" s="44">
        <v>29</v>
      </c>
      <c r="BF25" s="44">
        <v>29</v>
      </c>
    </row>
    <row r="26" spans="1:58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</row>
    <row r="27" spans="1:58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  <c r="BA27" s="44">
        <v>20</v>
      </c>
      <c r="BB27" s="44">
        <v>20</v>
      </c>
      <c r="BC27" s="44">
        <v>20</v>
      </c>
      <c r="BD27" s="44">
        <v>20</v>
      </c>
      <c r="BE27" s="44">
        <v>20</v>
      </c>
      <c r="BF27" s="44">
        <v>20</v>
      </c>
    </row>
    <row r="28" spans="1:58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</row>
    <row r="29" spans="1:58" ht="18" customHeight="1" thickBot="1">
      <c r="A29" s="13" t="s">
        <v>0</v>
      </c>
      <c r="B29" s="46">
        <f aca="true" t="shared" si="3" ref="B29:AZ29">SUM(B24:B28)</f>
        <v>4216</v>
      </c>
      <c r="C29" s="46">
        <f t="shared" si="3"/>
        <v>4797</v>
      </c>
      <c r="D29" s="46">
        <f t="shared" si="3"/>
        <v>6034</v>
      </c>
      <c r="E29" s="46">
        <f t="shared" si="3"/>
        <v>6744</v>
      </c>
      <c r="F29" s="46">
        <f t="shared" si="3"/>
        <v>7842</v>
      </c>
      <c r="G29" s="46">
        <f t="shared" si="3"/>
        <v>8711</v>
      </c>
      <c r="H29" s="46">
        <f t="shared" si="3"/>
        <v>9704</v>
      </c>
      <c r="I29" s="46">
        <f t="shared" si="3"/>
        <v>10489</v>
      </c>
      <c r="J29" s="46">
        <f t="shared" si="3"/>
        <v>10490</v>
      </c>
      <c r="K29" s="46">
        <f t="shared" si="3"/>
        <v>10798</v>
      </c>
      <c r="L29" s="46">
        <f t="shared" si="3"/>
        <v>11218</v>
      </c>
      <c r="M29" s="46">
        <f t="shared" si="3"/>
        <v>11543</v>
      </c>
      <c r="N29" s="46">
        <f t="shared" si="3"/>
        <v>11726</v>
      </c>
      <c r="O29" s="46">
        <f t="shared" si="3"/>
        <v>11770</v>
      </c>
      <c r="P29" s="46">
        <f t="shared" si="3"/>
        <v>11797</v>
      </c>
      <c r="Q29" s="46">
        <f t="shared" si="3"/>
        <v>11877</v>
      </c>
      <c r="R29" s="46">
        <f t="shared" si="3"/>
        <v>11998</v>
      </c>
      <c r="S29" s="46">
        <f t="shared" si="3"/>
        <v>12101</v>
      </c>
      <c r="T29" s="46">
        <f t="shared" si="3"/>
        <v>12154</v>
      </c>
      <c r="U29" s="46">
        <f t="shared" si="3"/>
        <v>12197</v>
      </c>
      <c r="V29" s="46">
        <f t="shared" si="3"/>
        <v>12326</v>
      </c>
      <c r="W29" s="46">
        <f t="shared" si="3"/>
        <v>12468</v>
      </c>
      <c r="X29" s="46">
        <f t="shared" si="3"/>
        <v>12647</v>
      </c>
      <c r="Y29" s="46">
        <f t="shared" si="3"/>
        <v>12845</v>
      </c>
      <c r="Z29" s="46">
        <f t="shared" si="3"/>
        <v>12853</v>
      </c>
      <c r="AA29" s="46">
        <f t="shared" si="3"/>
        <v>12291</v>
      </c>
      <c r="AB29" s="46">
        <f t="shared" si="3"/>
        <v>12301</v>
      </c>
      <c r="AC29" s="46">
        <f t="shared" si="3"/>
        <v>12297</v>
      </c>
      <c r="AD29" s="46">
        <f t="shared" si="3"/>
        <v>12304</v>
      </c>
      <c r="AE29" s="46">
        <f t="shared" si="3"/>
        <v>12306</v>
      </c>
      <c r="AF29" s="46">
        <f t="shared" si="3"/>
        <v>11829</v>
      </c>
      <c r="AG29" s="46">
        <f t="shared" si="3"/>
        <v>12811</v>
      </c>
      <c r="AH29" s="46">
        <f t="shared" si="3"/>
        <v>12325</v>
      </c>
      <c r="AI29" s="46">
        <f t="shared" si="3"/>
        <v>12327</v>
      </c>
      <c r="AJ29" s="46">
        <f t="shared" si="3"/>
        <v>12328</v>
      </c>
      <c r="AK29" s="46">
        <f t="shared" si="3"/>
        <v>12333</v>
      </c>
      <c r="AL29" s="46">
        <f t="shared" si="3"/>
        <v>12333</v>
      </c>
      <c r="AM29" s="46">
        <f t="shared" si="3"/>
        <v>12237</v>
      </c>
      <c r="AN29" s="46">
        <f t="shared" si="3"/>
        <v>12227</v>
      </c>
      <c r="AO29" s="47">
        <f t="shared" si="3"/>
        <v>12215</v>
      </c>
      <c r="AP29" s="47">
        <f t="shared" si="3"/>
        <v>12214</v>
      </c>
      <c r="AQ29" s="47">
        <f t="shared" si="3"/>
        <v>12191</v>
      </c>
      <c r="AR29" s="47">
        <f t="shared" si="3"/>
        <v>12895</v>
      </c>
      <c r="AS29" s="47">
        <f t="shared" si="3"/>
        <v>12895</v>
      </c>
      <c r="AT29" s="47">
        <f t="shared" si="3"/>
        <v>12895</v>
      </c>
      <c r="AU29" s="47">
        <f t="shared" si="3"/>
        <v>12895</v>
      </c>
      <c r="AV29" s="47">
        <f t="shared" si="3"/>
        <v>12895</v>
      </c>
      <c r="AW29" s="47">
        <f t="shared" si="3"/>
        <v>12895</v>
      </c>
      <c r="AX29" s="47">
        <f t="shared" si="3"/>
        <v>12895</v>
      </c>
      <c r="AY29" s="47">
        <f t="shared" si="3"/>
        <v>12895</v>
      </c>
      <c r="AZ29" s="47">
        <f t="shared" si="3"/>
        <v>12895</v>
      </c>
      <c r="BA29" s="47">
        <f aca="true" t="shared" si="4" ref="BA29:BF29">SUM(BA24:BA28)</f>
        <v>12895</v>
      </c>
      <c r="BB29" s="47">
        <f t="shared" si="4"/>
        <v>12895</v>
      </c>
      <c r="BC29" s="47">
        <f t="shared" si="4"/>
        <v>12895</v>
      </c>
      <c r="BD29" s="47">
        <f t="shared" si="4"/>
        <v>12895</v>
      </c>
      <c r="BE29" s="47">
        <f t="shared" si="4"/>
        <v>12895</v>
      </c>
      <c r="BF29" s="47">
        <f t="shared" si="4"/>
        <v>12895</v>
      </c>
    </row>
    <row r="30" ht="12.75" customHeight="1"/>
    <row r="31" spans="1:52" ht="17.25" customHeight="1">
      <c r="A31" s="73" t="s">
        <v>60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4" t="s">
        <v>61</v>
      </c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52"/>
      <c r="AS34" s="33"/>
      <c r="AT34" s="33"/>
    </row>
    <row r="35" spans="1:46" ht="18.75" customHeight="1">
      <c r="A35" s="53" t="s">
        <v>62</v>
      </c>
      <c r="B35" s="86" t="s">
        <v>63</v>
      </c>
      <c r="C35" s="8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7" t="s">
        <v>63</v>
      </c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52"/>
      <c r="AS35" s="33"/>
      <c r="AT35" s="33"/>
    </row>
    <row r="36" spans="1:46" ht="18.75" customHeight="1">
      <c r="A36" s="56" t="s">
        <v>64</v>
      </c>
      <c r="B36" s="80" t="s">
        <v>65</v>
      </c>
      <c r="C36" s="80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81" t="s">
        <v>65</v>
      </c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52"/>
      <c r="AS36" s="33"/>
      <c r="AT36" s="33"/>
    </row>
    <row r="37" spans="1:46" ht="18.75" customHeight="1">
      <c r="A37" s="56" t="s">
        <v>66</v>
      </c>
      <c r="B37" s="80" t="s">
        <v>67</v>
      </c>
      <c r="C37" s="80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81" t="s">
        <v>67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2"/>
      <c r="AR37" s="52"/>
      <c r="AS37" s="33"/>
      <c r="AT37" s="33"/>
    </row>
    <row r="38" spans="1:46" ht="18.75" customHeight="1">
      <c r="A38" s="56" t="s">
        <v>68</v>
      </c>
      <c r="B38" s="80" t="s">
        <v>69</v>
      </c>
      <c r="C38" s="80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81" t="s">
        <v>69</v>
      </c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52"/>
      <c r="AS38" s="33"/>
      <c r="AT38" s="33"/>
    </row>
    <row r="39" spans="1:46" ht="18.75" customHeight="1">
      <c r="A39" s="58" t="s">
        <v>70</v>
      </c>
      <c r="B39" s="80" t="s">
        <v>71</v>
      </c>
      <c r="C39" s="80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81" t="s">
        <v>71</v>
      </c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2"/>
      <c r="AR39" s="52"/>
      <c r="AS39" s="33"/>
      <c r="AT39" s="33"/>
    </row>
    <row r="40" spans="1:46" ht="18.75" customHeight="1" thickBot="1">
      <c r="A40" s="59" t="s">
        <v>72</v>
      </c>
      <c r="B40" s="77" t="s">
        <v>73</v>
      </c>
      <c r="C40" s="7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77" t="s">
        <v>73</v>
      </c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79" t="s">
        <v>74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36:C36"/>
    <mergeCell ref="AE36:AQ36"/>
    <mergeCell ref="AE3:BC3"/>
    <mergeCell ref="AE4:BC4"/>
    <mergeCell ref="A31:AR32"/>
    <mergeCell ref="AE34:AQ34"/>
    <mergeCell ref="B35:C35"/>
    <mergeCell ref="AE35:AQ35"/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</mergeCells>
  <printOptions/>
  <pageMargins left="0.7" right="0.7" top="0.75" bottom="0.75" header="0.3" footer="0.3"/>
  <pageSetup fitToHeight="1" fitToWidth="1" horizontalDpi="600" verticalDpi="600" orientation="portrait" scale="21" r:id="rId2"/>
  <ignoredErrors>
    <ignoredError sqref="AS29:AX29 AE19:BA19 BB19:BC19 AY29:BC29 BD19:BF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Ziii</cp:lastModifiedBy>
  <cp:lastPrinted>2021-08-12T00:49:45Z</cp:lastPrinted>
  <dcterms:created xsi:type="dcterms:W3CDTF">2011-02-03T13:38:24Z</dcterms:created>
  <dcterms:modified xsi:type="dcterms:W3CDTF">2022-11-07T15:42:44Z</dcterms:modified>
  <cp:category/>
  <cp:version/>
  <cp:contentType/>
  <cp:contentStatus/>
</cp:coreProperties>
</file>